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lash Drive 2021\3 - Forms\Council Forms\"/>
    </mc:Choice>
  </mc:AlternateContent>
  <xr:revisionPtr revIDLastSave="0" documentId="13_ncr:1_{B0DBAD58-64DD-474E-89B7-6994AAC9FB79}" xr6:coauthVersionLast="45" xr6:coauthVersionMax="45" xr10:uidLastSave="{00000000-0000-0000-0000-000000000000}"/>
  <bookViews>
    <workbookView xWindow="-120" yWindow="-120" windowWidth="20730" windowHeight="11160" xr2:uid="{0103D52B-31B3-45A9-A156-87EF565626B6}"/>
  </bookViews>
  <sheets>
    <sheet name="Sheet1" sheetId="1" r:id="rId1"/>
  </sheets>
  <definedNames>
    <definedName name="_xlnm._FilterDatabase" localSheetId="0" hidden="1">Sheet1!$A$1:$J$99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7" i="1"/>
  <c r="A6" i="1"/>
  <c r="A5" i="1"/>
  <c r="A4" i="1"/>
  <c r="A15" i="1" l="1"/>
  <c r="A21" i="1" s="1"/>
  <c r="A25" i="1" s="1"/>
  <c r="A14" i="1"/>
  <c r="A10" i="1"/>
  <c r="A12" i="1"/>
  <c r="A11" i="1"/>
  <c r="A19" i="1" l="1"/>
  <c r="A16" i="1"/>
  <c r="A22" i="1"/>
  <c r="A18" i="1"/>
  <c r="A17" i="1"/>
  <c r="A20" i="1"/>
  <c r="A24" i="1"/>
  <c r="A23" i="1"/>
  <c r="A29" i="1"/>
  <c r="A28" i="1"/>
  <c r="A27" i="1"/>
  <c r="A30" i="1"/>
  <c r="A26" i="1"/>
  <c r="A31" i="1"/>
  <c r="A35" i="1" l="1"/>
  <c r="A32" i="1"/>
  <c r="A45" i="1"/>
  <c r="A46" i="1" s="1"/>
  <c r="A36" i="1"/>
  <c r="A44" i="1"/>
  <c r="A33" i="1"/>
  <c r="A34" i="1"/>
  <c r="A37" i="1" l="1"/>
  <c r="A43" i="1"/>
  <c r="A41" i="1"/>
  <c r="A40" i="1"/>
  <c r="A39" i="1"/>
  <c r="A38" i="1"/>
  <c r="A47" i="1"/>
  <c r="A48" i="1"/>
  <c r="A49" i="1" s="1"/>
  <c r="A52" i="1" l="1"/>
  <c r="A51" i="1"/>
  <c r="A50" i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54" i="1"/>
</calcChain>
</file>

<file path=xl/sharedStrings.xml><?xml version="1.0" encoding="utf-8"?>
<sst xmlns="http://schemas.openxmlformats.org/spreadsheetml/2006/main" count="822" uniqueCount="244">
  <si>
    <t>Due Date</t>
  </si>
  <si>
    <t>Form #</t>
  </si>
  <si>
    <t>Form Name</t>
  </si>
  <si>
    <t>Link</t>
  </si>
  <si>
    <t>Supreme</t>
  </si>
  <si>
    <t>State</t>
  </si>
  <si>
    <t>District</t>
  </si>
  <si>
    <t>State Deputy
E-mail = forms@mikofc.org
E-mail required</t>
  </si>
  <si>
    <t>MI-19</t>
  </si>
  <si>
    <t>Membership Recruitment and Program Action Plan Form (1st Half)</t>
  </si>
  <si>
    <t>Not Required - State Form</t>
  </si>
  <si>
    <t>Diocesan Membership Director
E-mail = Unique by Diocese
E-mail required</t>
  </si>
  <si>
    <t>Family of the Month</t>
  </si>
  <si>
    <t>Department of Fraternal Mission
E-mail = fraternalmission@kofc.org
E-mail required</t>
  </si>
  <si>
    <t>MI-02</t>
  </si>
  <si>
    <t>Knight of the Month</t>
  </si>
  <si>
    <t>Not Required - State Program</t>
  </si>
  <si>
    <t>State Community Director
E-mail = m.haughey@mikofc.org
E-mail required</t>
  </si>
  <si>
    <t>State Forms Director
E-mail = forms@mikofc.org
E-mail required</t>
  </si>
  <si>
    <t>SC-KIT</t>
  </si>
  <si>
    <t>Place your order through Supplies Online</t>
  </si>
  <si>
    <t>Not Required</t>
  </si>
  <si>
    <t>Notice of Appointment of Round Table Coordinator</t>
  </si>
  <si>
    <t>State Round Table Chairman
E-mail = d.remeika@mikofc.org
E-mail required</t>
  </si>
  <si>
    <t>EA-KIT</t>
  </si>
  <si>
    <t>SA-KIT</t>
  </si>
  <si>
    <t>No #</t>
  </si>
  <si>
    <t>Per Capita Payment</t>
  </si>
  <si>
    <t>FS needs to pay both Supreme and State per capita</t>
  </si>
  <si>
    <t>Make checks out to "Knights of Columbus" with "Per Capita" in memo line.
US Post mail check to:
Council Accounts Department
1 Columbus Plaza
New Haven, CT 06510</t>
  </si>
  <si>
    <t>Make checks out to "Michigan State Council" with "State Per Capita" in memo line.
US Post mail check to:
Walter Winkle
2600 Ellsworth
Columbus, MI 48063</t>
  </si>
  <si>
    <t>CPC-KIT</t>
  </si>
  <si>
    <t>FT-KIT</t>
  </si>
  <si>
    <t>MI-13</t>
  </si>
  <si>
    <t>US Post mail form &amp; check to:
George J. Stump
10774 Melia Drive.
Shelby Twp. MI 48315</t>
  </si>
  <si>
    <t>Soccer Challenge Participation Form</t>
  </si>
  <si>
    <t>https://www.kofc.org/un/en/forms/council/soccer_participation_p.pdf</t>
  </si>
  <si>
    <t>Catholic Citizenship Essay Contest - Participation Form</t>
  </si>
  <si>
    <t>http://www.kofc.org/un/en/resources/programs/catholic-citizenship-essay-contest/4216-essay-contest-participation-form.pdf</t>
  </si>
  <si>
    <t>State Special Olympics Director
E-mail = j.hundiak@mikofc.org
E-mail required</t>
  </si>
  <si>
    <t>FT-1</t>
  </si>
  <si>
    <t>Free Throw Championship Participation Form</t>
  </si>
  <si>
    <t>Department of Fraternal Services
E-mail = fraternalservices@kofc.org
E-mail required</t>
  </si>
  <si>
    <t>Retention Committee Report</t>
  </si>
  <si>
    <t>STSP</t>
  </si>
  <si>
    <t>State Council Service Program Awards Entry Form</t>
  </si>
  <si>
    <t>Annual Report KofC Round Table</t>
  </si>
  <si>
    <t>Refund Support Vocations Program (RSVP)</t>
  </si>
  <si>
    <t>http://www.kofc.org/un/en/forms/council/rsvp_refund2863_p.pdf</t>
  </si>
  <si>
    <t>State Faith DIrector
E-mail = t.arehart@mikofc.org
E-mail required</t>
  </si>
  <si>
    <t>As Needed</t>
  </si>
  <si>
    <t>Free Throw Championship Score Sheet</t>
  </si>
  <si>
    <t>https://www.kofc.org/un/en/forms/council/freethrow_score_p.pdf</t>
  </si>
  <si>
    <t>For internal Council use only</t>
  </si>
  <si>
    <t xml:space="preserve">Relief from Council Dues and Per Capita Taxes </t>
  </si>
  <si>
    <t>Member/Prospect Interest Survey</t>
  </si>
  <si>
    <t>Catholic Citizenship Essay Contest - Entry Form</t>
  </si>
  <si>
    <t>http://www.kofc.org/un/en/resources/programs/soccer-challenge/4578-soccer-challenge-entry-form-and-score-sheet.pdf</t>
  </si>
  <si>
    <t>Soccer Challenge - Entry Form and Score Sheet</t>
  </si>
  <si>
    <t>Global Wheelchair Mission/American</t>
  </si>
  <si>
    <t>Coats for Kids Order Form</t>
  </si>
  <si>
    <t>March for Life - Report Form</t>
  </si>
  <si>
    <t>Ultrasound - Diocesan Evaluation</t>
  </si>
  <si>
    <t>Ultrasound - Application</t>
  </si>
  <si>
    <t>Habitat for Humanity</t>
  </si>
  <si>
    <t>1728A</t>
  </si>
  <si>
    <t>Survey of Fraternal Activity Individual Member Worksheet</t>
  </si>
  <si>
    <t>MI-05</t>
  </si>
  <si>
    <t>“Casey” Teddy Bear Order Form</t>
  </si>
  <si>
    <t>MI-13a</t>
  </si>
  <si>
    <t>TOOTSIE ROLL K/C PROGRAM
P.O. Box 633, Oak Lawn, IL 60454</t>
  </si>
  <si>
    <t>State MI Program Director
E-mail = g.stump@mikofc.org
E-mail required</t>
  </si>
  <si>
    <t>MI-13b</t>
  </si>
  <si>
    <t>MI Drive Apron Order Form</t>
  </si>
  <si>
    <t>1304 West Bradley Avenue
Champaign, Illinois 61821-2035</t>
  </si>
  <si>
    <t>MI-13c</t>
  </si>
  <si>
    <t>MI-18</t>
  </si>
  <si>
    <t>Blood Drive Report</t>
  </si>
  <si>
    <t>MI-20</t>
  </si>
  <si>
    <t>Michigan Food For Families Report</t>
  </si>
  <si>
    <t>https://www.kofc.org/en/forms/council/officer_report185_p.pdf</t>
  </si>
  <si>
    <t>Not required - Member Management automatically informs Supreme</t>
  </si>
  <si>
    <t>District Deputy Name
E-mail = ddxxx@mikofc.org
E-mail required</t>
  </si>
  <si>
    <t>Instructions</t>
  </si>
  <si>
    <t>https://youtu.be/c0lswbh66tg</t>
  </si>
  <si>
    <t>Instructional Youtube Video</t>
  </si>
  <si>
    <t>Type of Form</t>
  </si>
  <si>
    <t xml:space="preserve">Application for Appointment as Financial Secretary </t>
  </si>
  <si>
    <t>https://www.kofc.org/en/forms/council/101_p.pdf</t>
  </si>
  <si>
    <t>Knights of Columbus, Financial Secretary Div.
E-mail =  Financial.Secretary@kofc.org
E-mail required</t>
  </si>
  <si>
    <t>N/A - Low Priority</t>
  </si>
  <si>
    <t>Nomination for Appointment as Financial Secretary</t>
  </si>
  <si>
    <t>https://www.kofc.org/en/forms/council/103_p.pdf</t>
  </si>
  <si>
    <t>Service Program Personnel Report - Preferred option is to do this using Member Mgmt</t>
  </si>
  <si>
    <t>Service Program Personnel Report - Using the Online PDF form is also acceptable</t>
  </si>
  <si>
    <t>https://www.kofc.org/en/forms/council/service_personnel365_p.pdf</t>
  </si>
  <si>
    <t>Membership Records
E-mail = AddressChange@kofc.org
E-mail required</t>
  </si>
  <si>
    <t>https://mikofc.org/storage/resource-items/Training/Report%20of%20Officers%20Chosen%20-%20Instructions.pdf</t>
  </si>
  <si>
    <t>https://mikofc.org/storage/resource-items/Training/Service%20Program%20Personnel%20Report%20-%20Instructions.pdf</t>
  </si>
  <si>
    <t>https://www.kofc.org/en/forms/district/dd_degree_report450_p.pdf</t>
  </si>
  <si>
    <t>Report of Officers Chosen for Term - Online</t>
  </si>
  <si>
    <t>Report of Officers Chosen for Term - PDF</t>
  </si>
  <si>
    <t>State Deputy
E-mail = forms@mikofc.org
Enter email address on the online form then click submit</t>
  </si>
  <si>
    <t>Semiannual Council Audit</t>
  </si>
  <si>
    <t>https://www.kofc.org/en/forms/council/audit2_1295_p.pdf</t>
  </si>
  <si>
    <t>https://www.kofc.org/en/forms/council/audit1_1295_p.pdf</t>
  </si>
  <si>
    <t>Council Accounts
E-mail = council.accounts@kofc.org
E-mail required</t>
  </si>
  <si>
    <t>N/A - High Priority</t>
  </si>
  <si>
    <t>Annual Survey of Fraternal Activity - Online</t>
  </si>
  <si>
    <t>Annual Survey of Fraternal Activity - PDF</t>
  </si>
  <si>
    <t>https://www.kofc.org/en/forms/spa/invite.html?lang=en&amp;form=1728C.02</t>
  </si>
  <si>
    <t>https://www.kofc.org/en/forms/council/fraternal_survey1728_p.pdf</t>
  </si>
  <si>
    <t>Ceremionials
E-mail = ceremonials@kofc.org 
E-mail required</t>
  </si>
  <si>
    <t>https://www.kofc.org/en/forms/council/individual_survey1728a_p.pdf</t>
  </si>
  <si>
    <t>For internal Council use only - Please submit the form to whoever fills out the Annual Survey of Fraternal Activity (Form 1728)</t>
  </si>
  <si>
    <t>https://www.kofc.org/en/forms/council/dues_relief_1831_p.pdf</t>
  </si>
  <si>
    <t>Membership Records
E-mail = Membership@kofc.org
E-mail required</t>
  </si>
  <si>
    <t>Included on page 2 of the form
Click on the link for the form &amp; scroll down to page 2 to view the instriuctions</t>
  </si>
  <si>
    <t>https://www.kofc.org/en/resources/membership/interest_survey.pdf</t>
  </si>
  <si>
    <t>For internal Council use only - Please submit the form to your Grand Knight, Program Director and Retention Director.</t>
  </si>
  <si>
    <t>Evaluation of Financial Secretary</t>
  </si>
  <si>
    <t>https://www.kofc.org/en/forms/council/1938_p.pdf</t>
  </si>
  <si>
    <t>https://www.kofc.org/en/forms/council/roundtable_coordinators2629_p.pdf</t>
  </si>
  <si>
    <t>https://www.kofc.org/en/forms/council/roundtable_report2630_p.pdf</t>
  </si>
  <si>
    <t>SP-7</t>
  </si>
  <si>
    <t>Columbian Award Application - Online</t>
  </si>
  <si>
    <t>Columbian Award Application - PDF</t>
  </si>
  <si>
    <t>https://www.kofc.org/en/forms/council/columbian_awardap_p.pdf</t>
  </si>
  <si>
    <t>https://www.kofc.org/en/forms/spa/invite.html?lang=en&amp;form=SP7C.01</t>
  </si>
  <si>
    <t>https://www.kofc.org/en/forms/council/columbian_awardap_instructions.pdf</t>
  </si>
  <si>
    <t>https://www.kofc.org/en/forms/council/state_serviceaward_p.pdf</t>
  </si>
  <si>
    <t>Not Required - This form needs to be submitted to the State Program Director</t>
  </si>
  <si>
    <t>State Program Director
E-mail = p.palka@mikofc.org
E-mail required</t>
  </si>
  <si>
    <t>https://mikofc.org/storage/resource-items/Training/State%20Council%20Service%20Program%20Award%20Instructions.pdf</t>
  </si>
  <si>
    <t>Program
Life</t>
  </si>
  <si>
    <t>https://www.kofc.org/en/resources/programs/special-olympics/4584-special-olympics-report-form.pdf</t>
  </si>
  <si>
    <t>https://youtu.be/FhAwoYg9AU0</t>
  </si>
  <si>
    <t>Special Olympics - Partnership Profile Report</t>
  </si>
  <si>
    <t>https://www.kofc.org/en/resources/faith-in-action-programs/life/special-olympics/10626-special-olympics-guidesheet.pdf</t>
  </si>
  <si>
    <t>https://www.kofc.org/en/resources/programs/global-wheelchair-mission/10071-global-wheelchair-mission-report-form.pdf</t>
  </si>
  <si>
    <t>Program
Community</t>
  </si>
  <si>
    <t>https://www.kofc.org/en/resources/faith-in-action-programs/community/global-wheelchair-mission/10619-wheelchair-guidesheet.pdf</t>
  </si>
  <si>
    <t>https://www.kofc.org/en/resources/faith-in-action-programs/family/family-of-the-month-year/10668-1-family-of-month-form.pdf</t>
  </si>
  <si>
    <t>Program
Family</t>
  </si>
  <si>
    <t>State Family Director
E-mail = g.kelenske@mikofc.org
E-mail required</t>
  </si>
  <si>
    <t>https://www.kofc.org/en/resources/faith-in-action-programs/family/family-of-the-month-year/10607-family-of-month-year-guidesheet.pdf</t>
  </si>
  <si>
    <t>https://www.kofc.org/en/resources/faith-in-action-programs/family/family-of-the-month-year/10680-family-of-year-form.pdf</t>
  </si>
  <si>
    <t>Family of the Year Award</t>
  </si>
  <si>
    <t>https://www.kofc.org/en/resources/faith-in-action-programs/family/family-of-the-month-year/1993-family-of-the-month-book.pdf</t>
  </si>
  <si>
    <t>https://www.kofc.org/en/resources/programs/coats-for-kids/10675-coats-for-kids-report-form.pdf</t>
  </si>
  <si>
    <t>https://www.kofc.org/en/resources/faith-in-action-programs/community/coats-for-kids/10612-coats-for-kids-guidesheet.pdf</t>
  </si>
  <si>
    <t>https://www.kofc.org/en/resources/programs/march-for-life/10697-march-for-life-report-form.pdf</t>
  </si>
  <si>
    <t>State Life Couple
E-mail = e.strach@mikofc.org
E-mail required</t>
  </si>
  <si>
    <t>https://www.kofc.org/en/resources/faith-in-action-programs/life/march-for-life/10620-march-for-life-guidesheet.pdf</t>
  </si>
  <si>
    <t>https://www.kofc.org/en/resources/programs/habitat-for-humanity/10729-habitat-for-humanity-report-form.pdf</t>
  </si>
  <si>
    <t>https://www.kofc.org/en/resources/faith-in-action-programs/community/habitat-for-humanity/10616-habitat-for-humanity-guidesheet.pdf</t>
  </si>
  <si>
    <t>Program
All</t>
  </si>
  <si>
    <t>https://www.kofc.org/en/forms/spa/invite.html?lang=en&amp;form=10784C.01</t>
  </si>
  <si>
    <t>Fraternal Programs Report Form - Online
1 copy for each program in July</t>
  </si>
  <si>
    <t>Fraternal Programs Report Form - Online
1 copy for each program in August</t>
  </si>
  <si>
    <t>Fraternal Programs Report Form - Online
1 copy for each program in September</t>
  </si>
  <si>
    <t>Fraternal Programs Report Form - Online
1 copy for each program in October</t>
  </si>
  <si>
    <t>Fraternal Programs Report Form - Online
1 copy for each program in November</t>
  </si>
  <si>
    <t>Fraternal Programs Report Form - Online
1 copy for each program in Sdecember</t>
  </si>
  <si>
    <t>Fraternal Programs Report Form - Online
1 copy for each program in January</t>
  </si>
  <si>
    <t>Fraternal Programs Report Form - Online
1 copy for each program in February</t>
  </si>
  <si>
    <t>Fraternal Programs Report Form - Online
1 copy for each program in March</t>
  </si>
  <si>
    <t>Fraternal Programs Report Form - Online
1 copy for each program in April</t>
  </si>
  <si>
    <t>Fraternal Programs Report Form - Online
1 copy for each program in May</t>
  </si>
  <si>
    <t>Fraternal Programs Report Form - Online
1 copy for each program in June</t>
  </si>
  <si>
    <t>Soccer Challenge Kit - English, French or Spanish</t>
  </si>
  <si>
    <t>Log in to Officers Online, click on the Supplies Online icon &amp; search for "sc-kit"</t>
  </si>
  <si>
    <t>Log in to Officers Online, click on the Supplies Online icon &amp; search for "ea-kit"</t>
  </si>
  <si>
    <t>https://www.kofc.org/un/en/forms/programming/substance-awareness-guide4112.pdf</t>
  </si>
  <si>
    <t>Substance Abuse Awareness Poster Contest Kit</t>
  </si>
  <si>
    <t>Included with the kit</t>
  </si>
  <si>
    <t>Log in to Officers Online, click on the Supplies Online icon &amp; search for "cpc-kit"</t>
  </si>
  <si>
    <t>Log in to Officers Online, click on the Supplies Online icon &amp; search for "ft-kit"</t>
  </si>
  <si>
    <t>Free Throw Kit - English, French or Spanish</t>
  </si>
  <si>
    <t xml:space="preserve">Make checks out to "Michigan State Council" with "State Per Capita" in memo line.
US Post mail check to:
Christopher A. Kolomjec
348 Fisher Road
Grosse Pointe Farms, MI 48230 </t>
  </si>
  <si>
    <t>https://www.kofc.org/en/forms/district/guidelines-for-local-ceremonies.pdf</t>
  </si>
  <si>
    <t>https://www.kofc.org/un/en/resources/service/youth/freethrow/guide.pdf</t>
  </si>
  <si>
    <t>http://www.kofc.org/un/en/resources/service/youth/freethrow/participation.pdf</t>
  </si>
  <si>
    <t>Program
Faith</t>
  </si>
  <si>
    <t>https://www.kofc.org/en/resources/faith-in-action-programs/community/catholic-citizenship-essay-contest/4208-essay-entry-form.pdf</t>
  </si>
  <si>
    <t>https://www.kofc.org/en/resources/faith-in-action-programs/community/catholic-citizenship-essay-contest/10614-essay-contest-guidesheet.pdf</t>
  </si>
  <si>
    <t>https://www.kofc.org/en/resources/faith-in-action-programs/family/keep-christ-in-christmas/5025-kcic-entry-score-sheet-fillable.pdf</t>
  </si>
  <si>
    <t>Keep Christ in Christmas Poster Contest Entry Form</t>
  </si>
  <si>
    <t>https://www.kofc.org/en/resources/faith-in-action-programs/family/keep-christ-in-christmas/5024-kcic-poster-contest-guide-book.pdf</t>
  </si>
  <si>
    <t>https://www.kofc.org/en/resources/faith-in-action-programs/family/keep-christ-in-christmas/5023-kcic-participation-form-fillable.pdf</t>
  </si>
  <si>
    <t>Keep Christ in Christmas Poster Contest Participant Form</t>
  </si>
  <si>
    <t>Food For Families 
Refund and Plaque Application Form</t>
  </si>
  <si>
    <t>https://www.kofc.org/en/resources/faith-in-action-programs/family/food-for-families/10057-food-for-families-report-form.pdf</t>
  </si>
  <si>
    <t>https://www.kofc.org/en/resources/faith-in-action-programs/family/food-for-families/10610-food-for-families-guidesheet.pdf</t>
  </si>
  <si>
    <t>https://www.kofc.org/en/resources/faith-in-action-programs/life/ultrasound/10715-ultrasound-diocesan-evaluation.pdf</t>
  </si>
  <si>
    <t>https://www.kofc.org/en/resources/faith-in-action-programs/life/ultrasound/10627-ultrasound-guidesheet.pdf</t>
  </si>
  <si>
    <t>https://www.kofc.org/en/resources/faith-in-action-programs/life/ultrasound/10716-ultrasound-application.pdf</t>
  </si>
  <si>
    <t>https://mikofc.org/storage/resource-items/September%202020/Blood%20Drive%20MI-18%2020.09.pdf</t>
  </si>
  <si>
    <t>https://mikofc.org/storage/resource-items/September%202020/Casey%20Teddy%20Bear%20Order%20Form%20MI-05%2020.09.pdf</t>
  </si>
  <si>
    <t>https://mikofc.org/storage/resource-items/September%202020/Council%20Directory%20Contact%20Information%20Form%2020.7.pdf</t>
  </si>
  <si>
    <t>Council Directory Contact Information Form</t>
  </si>
  <si>
    <t>State Deputy
E-mail =  StateOffice@mikofc.org
E-mail required</t>
  </si>
  <si>
    <t>https://mikofc.org/storage/resource-items/September%202020/Food%20for%20Families%20MI-20%20%2020.09.pdf</t>
  </si>
  <si>
    <t>https://www.kofc.org/en/forms/council/11077-fraternal-benefit-seminar-form.pdf</t>
  </si>
  <si>
    <t>Fraternal Benefit Seminar Form</t>
  </si>
  <si>
    <t>Knights of Columbus, Council Growth
E-mail =  CouncilGrowth@kofc.org
E-mail required</t>
  </si>
  <si>
    <t>https://www.kofc.org/en/news-room/knightline/special-edition/week-of-september-14/fraternal-benefits-seminar.html</t>
  </si>
  <si>
    <t>https://mikofc.org/storage/resource-items/September%202020/MI-02%2020-21%20fillable.pdf</t>
  </si>
  <si>
    <t>https://mikofc.org/storage/resource-items/September%202020/MI%20Tootsie%20Roll%20Order%20form%20MI-13a%2020.09.pdf</t>
  </si>
  <si>
    <t>https://mikofc.org/storage/resource-items/September%202020/MI%2013%20Intellectual%20Disabilities%20Drive%20Work%20Sheet.pdf</t>
  </si>
  <si>
    <t>MI Tootsie Roll Order form</t>
  </si>
  <si>
    <t>MI Intellectual Disabilities Drive Work Sheet</t>
  </si>
  <si>
    <t>MI Fall 2020 Drive Liability Insurance Cert</t>
  </si>
  <si>
    <t>https://mikofc.org/storage/resource-items/September%202020/MI-13c%20Fall%202020%20MI%20Drive%20Liability%20Insurance%20Cert.pdf</t>
  </si>
  <si>
    <t>https://mikofc.org/storage/resource-items/September%202020/MI%20Columbus%20Weekend%202020%20Council%20info.pdf</t>
  </si>
  <si>
    <t>St. John the Evangelist Caretaker Award Application</t>
  </si>
  <si>
    <t>https://mikofc.org/storage/resource-items/September%202020/St.%20John%20the%20Evangelist%20Caretaker%20Award%20Application%2020.9.pdf</t>
  </si>
  <si>
    <t>Not Required - Michigan Form</t>
  </si>
  <si>
    <t>Admin</t>
  </si>
  <si>
    <t>Officer's Online
Member Management - LIVE
Print Center
Billing Reports
Retention</t>
  </si>
  <si>
    <t>Officer's Online
Member Management - LIVE
Council Administration
Council Officers - Current &amp; Next</t>
  </si>
  <si>
    <t>Officer's Online
Member Management - LIVE
Council Administration
Service Program Personnel - Current &amp; Next</t>
  </si>
  <si>
    <t>N/A - Must be filled out by your General Agent.</t>
  </si>
  <si>
    <t>KofC Shirt Order Form</t>
  </si>
  <si>
    <t>https://mikofc.org/storage/resource-items/Nov-Dec%202020/KofC-shirt-order-form-fillable%20final-11-22-20.pdf</t>
  </si>
  <si>
    <t>State Promotions Director
E-mail = k.knittle@mikofc.org
E-mail required</t>
  </si>
  <si>
    <t>Membership Recruitment and Program Action Plan Form (2nd Half)</t>
  </si>
  <si>
    <t>https://mikofc.org/storage/resource-items/Nov-Dec%202020/Membership%20Recruitment%20and%20Program%20Action%20Plan%20MI-19%2020.11.pdf</t>
  </si>
  <si>
    <t>Missing</t>
  </si>
  <si>
    <t>MI-12</t>
  </si>
  <si>
    <t>Retention Worksheet</t>
  </si>
  <si>
    <t>https://mikofc.org/storage/resource-items/September%202020/Retention%20Worksheets%2020.07.pdf</t>
  </si>
  <si>
    <t>State Retention Director
E-mail = d.kokot@mikofc.org
E-mail required</t>
  </si>
  <si>
    <t>Councils may use either the Retention Committee Report (From Member Management) or the Retention Worksheet (MI-12)</t>
  </si>
  <si>
    <t>On-line form
Just click submit and Supreme will receive a copy</t>
  </si>
  <si>
    <t>https://mikofc.org/storage/resource-items/Training/How-to-Conduct%20an%20Audit.pdf</t>
  </si>
  <si>
    <t>https://www.kofc.org/en/resources/faith-in-action-programs/community/soccer-challenge/10618-soccer-challenge-guidesheet.pdf</t>
  </si>
  <si>
    <t>Catholic Citizenship Essay Contest Kit - English, French or Spanish</t>
  </si>
  <si>
    <t>Keep Christ in Christmas Poster Contest Kit - English, French or Spanish</t>
  </si>
  <si>
    <t>Included on page 1 of the form
Click on the link for the form to view the instriuctions</t>
  </si>
  <si>
    <t>Degree Exemplification Report Online</t>
  </si>
  <si>
    <t>Degree Exemplification Report PDF</t>
  </si>
  <si>
    <t>https://www.kofc.org/un/cm/html/450/index.html</t>
  </si>
  <si>
    <t>https://youtu.be/ttNtXv3dUYs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</si>
</sst>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2" fillId="5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2" fillId="5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2" xfId="1" applyFill="1" applyBorder="1" applyAlignment="1">
      <alignment horizontal="center" vertical="center" wrapText="1"/>
    </xf>
    <xf numFmtId="0" fontId="2" fillId="5" borderId="3" xfId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kofc.org/storage/resource-items/Training/Service%20Program%20Personnel%20Report%20-%20Instructions.pdf" TargetMode="External"/><Relationship Id="rId21" Type="http://schemas.openxmlformats.org/officeDocument/2006/relationships/hyperlink" Target="https://youtu.be/c0lswbh66tg" TargetMode="External"/><Relationship Id="rId42" Type="http://schemas.openxmlformats.org/officeDocument/2006/relationships/hyperlink" Target="https://www.kofc.org/en/resources/faith-in-action-programs/family/family-of-the-month-year/10607-family-of-month-year-guidesheet.pdf" TargetMode="External"/><Relationship Id="rId63" Type="http://schemas.openxmlformats.org/officeDocument/2006/relationships/hyperlink" Target="https://www.kofc.org/en/resources/programs/habitat-for-humanity/10729-habitat-for-humanity-report-form.pdf" TargetMode="External"/><Relationship Id="rId84" Type="http://schemas.openxmlformats.org/officeDocument/2006/relationships/hyperlink" Target="https://www.kofc.org/en/resources/faith-in-action-programs/community/catholic-citizenship-essay-contest/10614-essay-contest-guidesheet.pdf" TargetMode="External"/><Relationship Id="rId138" Type="http://schemas.openxmlformats.org/officeDocument/2006/relationships/hyperlink" Target="https://youtu.be/ttNtXv3dUYs" TargetMode="External"/><Relationship Id="rId107" Type="http://schemas.openxmlformats.org/officeDocument/2006/relationships/hyperlink" Target="https://mikofc.org/storage/resource-items/September%202020/MI-02%2020-21%20fillable.pdf" TargetMode="External"/><Relationship Id="rId11" Type="http://schemas.openxmlformats.org/officeDocument/2006/relationships/hyperlink" Target="https://www.kofc.org/en/resources/programs/global-wheelchair-mission/10071-global-wheelchair-mission-report-form.pdf" TargetMode="External"/><Relationship Id="rId32" Type="http://schemas.openxmlformats.org/officeDocument/2006/relationships/hyperlink" Target="https://youtu.be/FhAwoYg9AU0" TargetMode="External"/><Relationship Id="rId53" Type="http://schemas.openxmlformats.org/officeDocument/2006/relationships/hyperlink" Target="https://www.kofc.org/en/resources/faith-in-action-programs/family/family-of-the-month-year/10668-1-family-of-month-form.pdf" TargetMode="External"/><Relationship Id="rId74" Type="http://schemas.openxmlformats.org/officeDocument/2006/relationships/hyperlink" Target="https://www.kofc.org/en/forms/spa/invite.html?lang=en&amp;form=10784C.01" TargetMode="External"/><Relationship Id="rId128" Type="http://schemas.openxmlformats.org/officeDocument/2006/relationships/hyperlink" Target="https://www.kofc.org/en/resources/faith-in-action-programs/community/soccer-challenge/10618-soccer-challenge-guidesheet.pdf" TargetMode="External"/><Relationship Id="rId5" Type="http://schemas.openxmlformats.org/officeDocument/2006/relationships/hyperlink" Target="http://www.kofc.org/un/en/resources/service/youth/freethrow/participation.pdf" TargetMode="External"/><Relationship Id="rId90" Type="http://schemas.openxmlformats.org/officeDocument/2006/relationships/hyperlink" Target="https://www.kofc.org/en/resources/faith-in-action-programs/family/food-for-families/10610-food-for-families-guidesheet.pdf" TargetMode="External"/><Relationship Id="rId95" Type="http://schemas.openxmlformats.org/officeDocument/2006/relationships/hyperlink" Target="https://mikofc.org/storage/resource-items/September%202020/Council%20Directory%20Contact%20Information%20Form%2020.7.pdf" TargetMode="External"/><Relationship Id="rId22" Type="http://schemas.openxmlformats.org/officeDocument/2006/relationships/hyperlink" Target="https://www.kofc.org/en/forms/spa/invite.html?lang=en&amp;form=1728C.02" TargetMode="External"/><Relationship Id="rId27" Type="http://schemas.openxmlformats.org/officeDocument/2006/relationships/hyperlink" Target="https://www.kofc.org/en/forms/council/roundtable_coordinators2629_p.pdf" TargetMode="External"/><Relationship Id="rId43" Type="http://schemas.openxmlformats.org/officeDocument/2006/relationships/hyperlink" Target="https://www.kofc.org/en/resources/faith-in-action-programs/family/family-of-the-month-year/10668-1-family-of-month-form.pdf" TargetMode="External"/><Relationship Id="rId48" Type="http://schemas.openxmlformats.org/officeDocument/2006/relationships/hyperlink" Target="https://www.kofc.org/en/resources/faith-in-action-programs/family/family-of-the-month-year/10607-family-of-month-year-guidesheet.pdf" TargetMode="External"/><Relationship Id="rId64" Type="http://schemas.openxmlformats.org/officeDocument/2006/relationships/hyperlink" Target="https://www.kofc.org/en/resources/faith-in-action-programs/community/habitat-for-humanity/10616-habitat-for-humanity-guidesheet.pdf" TargetMode="External"/><Relationship Id="rId69" Type="http://schemas.openxmlformats.org/officeDocument/2006/relationships/hyperlink" Target="https://www.kofc.org/en/forms/spa/invite.html?lang=en&amp;form=10784C.01" TargetMode="External"/><Relationship Id="rId113" Type="http://schemas.openxmlformats.org/officeDocument/2006/relationships/hyperlink" Target="https://mikofc.org/storage/resource-items/September%202020/MI%20Columbus%20Weekend%202020%20Council%20info.pdf" TargetMode="External"/><Relationship Id="rId118" Type="http://schemas.openxmlformats.org/officeDocument/2006/relationships/hyperlink" Target="https://mikofc.org/storage/resource-items/Training/State%20Council%20Service%20Program%20Award%20Instructions.pdf" TargetMode="External"/><Relationship Id="rId134" Type="http://schemas.openxmlformats.org/officeDocument/2006/relationships/hyperlink" Target="https://www.kofc.org/en/resources/programs/march-for-life/10697-march-for-life-report-form.pdf" TargetMode="External"/><Relationship Id="rId139" Type="http://schemas.openxmlformats.org/officeDocument/2006/relationships/hyperlink" Target="https://youtu.be/ttNtXv3dUYs" TargetMode="External"/><Relationship Id="rId80" Type="http://schemas.openxmlformats.org/officeDocument/2006/relationships/hyperlink" Target="https://www.kofc.org/un/en/resources/service/youth/freethrow/guide.pdf" TargetMode="External"/><Relationship Id="rId85" Type="http://schemas.openxmlformats.org/officeDocument/2006/relationships/hyperlink" Target="https://www.kofc.org/en/resources/faith-in-action-programs/family/keep-christ-in-christmas/5025-kcic-entry-score-sheet-fillable.pdf" TargetMode="External"/><Relationship Id="rId12" Type="http://schemas.openxmlformats.org/officeDocument/2006/relationships/hyperlink" Target="https://www.kofc.org/en/resources/faith-in-action-programs/family/family-of-the-month-year/10680-family-of-year-form.pdf" TargetMode="External"/><Relationship Id="rId17" Type="http://schemas.openxmlformats.org/officeDocument/2006/relationships/hyperlink" Target="https://youtu.be/c0lswbh66tg" TargetMode="External"/><Relationship Id="rId33" Type="http://schemas.openxmlformats.org/officeDocument/2006/relationships/hyperlink" Target="https://www.kofc.org/en/resources/faith-in-action-programs/life/special-olympics/10626-special-olympics-guidesheet.pdf" TargetMode="External"/><Relationship Id="rId38" Type="http://schemas.openxmlformats.org/officeDocument/2006/relationships/hyperlink" Target="https://www.kofc.org/en/resources/faith-in-action-programs/family/family-of-the-month-year/10607-family-of-month-year-guidesheet.pdf" TargetMode="External"/><Relationship Id="rId59" Type="http://schemas.openxmlformats.org/officeDocument/2006/relationships/hyperlink" Target="https://www.kofc.org/en/resources/faith-in-action-programs/family/family-of-the-month-year/1993-family-of-the-month-book.pdf" TargetMode="External"/><Relationship Id="rId103" Type="http://schemas.openxmlformats.org/officeDocument/2006/relationships/hyperlink" Target="https://mikofc.org/storage/resource-items/September%202020/MI-02%2020-21%20fillable.pdf" TargetMode="External"/><Relationship Id="rId108" Type="http://schemas.openxmlformats.org/officeDocument/2006/relationships/hyperlink" Target="https://mikofc.org/storage/resource-items/September%202020/MI-02%2020-21%20fillable.pdf" TargetMode="External"/><Relationship Id="rId124" Type="http://schemas.openxmlformats.org/officeDocument/2006/relationships/hyperlink" Target="https://mikofc.org/storage/resource-items/Training/How-to-Conduct%20an%20Audit.pdf" TargetMode="External"/><Relationship Id="rId129" Type="http://schemas.openxmlformats.org/officeDocument/2006/relationships/hyperlink" Target="https://www.kofc.org/en/forms/council/fraternal_survey1728_p.pdf" TargetMode="External"/><Relationship Id="rId54" Type="http://schemas.openxmlformats.org/officeDocument/2006/relationships/hyperlink" Target="https://www.kofc.org/en/resources/faith-in-action-programs/family/family-of-the-month-year/10607-family-of-month-year-guidesheet.pdf" TargetMode="External"/><Relationship Id="rId70" Type="http://schemas.openxmlformats.org/officeDocument/2006/relationships/hyperlink" Target="https://www.kofc.org/en/forms/spa/invite.html?lang=en&amp;form=10784C.01" TargetMode="External"/><Relationship Id="rId75" Type="http://schemas.openxmlformats.org/officeDocument/2006/relationships/hyperlink" Target="https://www.kofc.org/en/forms/spa/invite.html?lang=en&amp;form=10784C.01" TargetMode="External"/><Relationship Id="rId91" Type="http://schemas.openxmlformats.org/officeDocument/2006/relationships/hyperlink" Target="https://www.kofc.org/en/resources/faith-in-action-programs/life/ultrasound/10627-ultrasound-guidesheet.pdf" TargetMode="External"/><Relationship Id="rId96" Type="http://schemas.openxmlformats.org/officeDocument/2006/relationships/hyperlink" Target="https://mikofc.org/storage/resource-items/September%202020/Food%20for%20Families%20MI-20%20%2020.09.pdf" TargetMode="External"/><Relationship Id="rId140" Type="http://schemas.openxmlformats.org/officeDocument/2006/relationships/hyperlink" Target="https://youtu.be/ttNtXv3dUYs" TargetMode="External"/><Relationship Id="rId145" Type="http://schemas.openxmlformats.org/officeDocument/2006/relationships/hyperlink" Target="https://youtu.be/ttNtXv3dUYs" TargetMode="External"/><Relationship Id="rId1" Type="http://schemas.openxmlformats.org/officeDocument/2006/relationships/hyperlink" Target="https://www.kofc.org/en/forms/council/audit2_1295_p.pdf" TargetMode="External"/><Relationship Id="rId6" Type="http://schemas.openxmlformats.org/officeDocument/2006/relationships/hyperlink" Target="https://www.kofc.org/en/forms/council/audit1_1295_p.pdf" TargetMode="External"/><Relationship Id="rId23" Type="http://schemas.openxmlformats.org/officeDocument/2006/relationships/hyperlink" Target="https://www.kofc.org/en/forms/council/individual_survey1728a_p.pdf" TargetMode="External"/><Relationship Id="rId28" Type="http://schemas.openxmlformats.org/officeDocument/2006/relationships/hyperlink" Target="https://www.kofc.org/en/forms/council/columbian_awardap_p.pdf" TargetMode="External"/><Relationship Id="rId49" Type="http://schemas.openxmlformats.org/officeDocument/2006/relationships/hyperlink" Target="https://www.kofc.org/en/resources/faith-in-action-programs/family/family-of-the-month-year/10668-1-family-of-month-form.pdf" TargetMode="External"/><Relationship Id="rId114" Type="http://schemas.openxmlformats.org/officeDocument/2006/relationships/hyperlink" Target="https://mikofc.org/storage/resource-items/September%202020/MI%20Columbus%20Weekend%202020%20Council%20info.pdf" TargetMode="External"/><Relationship Id="rId119" Type="http://schemas.openxmlformats.org/officeDocument/2006/relationships/hyperlink" Target="https://mikofc.org/storage/resource-items/Nov-Dec%202020/KofC-shirt-order-form-fillable%20final-11-22-20.pdf" TargetMode="External"/><Relationship Id="rId44" Type="http://schemas.openxmlformats.org/officeDocument/2006/relationships/hyperlink" Target="https://www.kofc.org/en/resources/faith-in-action-programs/family/family-of-the-month-year/10607-family-of-month-year-guidesheet.pdf" TargetMode="External"/><Relationship Id="rId60" Type="http://schemas.openxmlformats.org/officeDocument/2006/relationships/hyperlink" Target="https://www.kofc.org/en/resources/programs/coats-for-kids/10675-coats-for-kids-report-form.pdf" TargetMode="External"/><Relationship Id="rId65" Type="http://schemas.openxmlformats.org/officeDocument/2006/relationships/hyperlink" Target="https://www.kofc.org/en/forms/spa/invite.html?lang=en&amp;form=10784C.01" TargetMode="External"/><Relationship Id="rId81" Type="http://schemas.openxmlformats.org/officeDocument/2006/relationships/hyperlink" Target="https://www.kofc.org/un/en/resources/service/youth/freethrow/guide.pdf" TargetMode="External"/><Relationship Id="rId86" Type="http://schemas.openxmlformats.org/officeDocument/2006/relationships/hyperlink" Target="https://www.kofc.org/en/resources/faith-in-action-programs/family/keep-christ-in-christmas/5024-kcic-poster-contest-guide-book.pdf" TargetMode="External"/><Relationship Id="rId130" Type="http://schemas.openxmlformats.org/officeDocument/2006/relationships/hyperlink" Target="https://www.kofc.org/en/forms/council/roundtable_report2630_p.pdf" TargetMode="External"/><Relationship Id="rId135" Type="http://schemas.openxmlformats.org/officeDocument/2006/relationships/hyperlink" Target="https://youtu.be/ttNtXv3dUYs" TargetMode="External"/><Relationship Id="rId13" Type="http://schemas.openxmlformats.org/officeDocument/2006/relationships/hyperlink" Target="https://www.kofc.org/en/resources/faith-in-action-programs/life/ultrasound/10716-ultrasound-application.pdf" TargetMode="External"/><Relationship Id="rId18" Type="http://schemas.openxmlformats.org/officeDocument/2006/relationships/hyperlink" Target="https://www.kofc.org/en/forms/council/101_p.pdf" TargetMode="External"/><Relationship Id="rId39" Type="http://schemas.openxmlformats.org/officeDocument/2006/relationships/hyperlink" Target="https://www.kofc.org/en/resources/faith-in-action-programs/family/family-of-the-month-year/10668-1-family-of-month-form.pdf" TargetMode="External"/><Relationship Id="rId109" Type="http://schemas.openxmlformats.org/officeDocument/2006/relationships/hyperlink" Target="https://mikofc.org/storage/resource-items/September%202020/MI-02%2020-21%20fillable.pdf" TargetMode="External"/><Relationship Id="rId34" Type="http://schemas.openxmlformats.org/officeDocument/2006/relationships/hyperlink" Target="https://www.kofc.org/en/resources/faith-in-action-programs/community/global-wheelchair-mission/10619-wheelchair-guidesheet.pdf" TargetMode="External"/><Relationship Id="rId50" Type="http://schemas.openxmlformats.org/officeDocument/2006/relationships/hyperlink" Target="https://www.kofc.org/en/resources/faith-in-action-programs/family/family-of-the-month-year/10607-family-of-month-year-guidesheet.pdf" TargetMode="External"/><Relationship Id="rId55" Type="http://schemas.openxmlformats.org/officeDocument/2006/relationships/hyperlink" Target="https://www.kofc.org/en/resources/faith-in-action-programs/family/family-of-the-month-year/10668-1-family-of-month-form.pdf" TargetMode="External"/><Relationship Id="rId76" Type="http://schemas.openxmlformats.org/officeDocument/2006/relationships/hyperlink" Target="https://www.kofc.org/en/forms/spa/invite.html?lang=en&amp;form=10784C.01" TargetMode="External"/><Relationship Id="rId97" Type="http://schemas.openxmlformats.org/officeDocument/2006/relationships/hyperlink" Target="https://www.kofc.org/en/forms/council/11077-fraternal-benefit-seminar-form.pdf" TargetMode="External"/><Relationship Id="rId104" Type="http://schemas.openxmlformats.org/officeDocument/2006/relationships/hyperlink" Target="https://mikofc.org/storage/resource-items/September%202020/MI-02%2020-21%20fillable.pdf" TargetMode="External"/><Relationship Id="rId120" Type="http://schemas.openxmlformats.org/officeDocument/2006/relationships/hyperlink" Target="https://mikofc.org/storage/resource-items/September%202020/MI%2013%20Intellectual%20Disabilities%20Drive%20Work%20Sheet.pdf" TargetMode="External"/><Relationship Id="rId125" Type="http://schemas.openxmlformats.org/officeDocument/2006/relationships/hyperlink" Target="https://mikofc.org/storage/resource-items/Training/How-to-Conduct%20an%20Audit.pdf" TargetMode="External"/><Relationship Id="rId141" Type="http://schemas.openxmlformats.org/officeDocument/2006/relationships/hyperlink" Target="https://youtu.be/ttNtXv3dUYs" TargetMode="External"/><Relationship Id="rId146" Type="http://schemas.openxmlformats.org/officeDocument/2006/relationships/hyperlink" Target="https://youtu.be/ttNtXv3dUYs" TargetMode="External"/><Relationship Id="rId7" Type="http://schemas.openxmlformats.org/officeDocument/2006/relationships/hyperlink" Target="http://www.kofc.org/un/en/forms/council/rsvp_refund2863_p.pdf" TargetMode="External"/><Relationship Id="rId71" Type="http://schemas.openxmlformats.org/officeDocument/2006/relationships/hyperlink" Target="https://www.kofc.org/en/forms/spa/invite.html?lang=en&amp;form=10784C.01" TargetMode="External"/><Relationship Id="rId92" Type="http://schemas.openxmlformats.org/officeDocument/2006/relationships/hyperlink" Target="https://www.kofc.org/en/resources/faith-in-action-programs/life/ultrasound/10627-ultrasound-guidesheet.pdf" TargetMode="External"/><Relationship Id="rId2" Type="http://schemas.openxmlformats.org/officeDocument/2006/relationships/hyperlink" Target="https://mikofc.org/storage/resource-items/Nov-Dec%202020/Membership%20Recruitment%20and%20Program%20Action%20Plan%20MI-19%2020.11.pdf" TargetMode="External"/><Relationship Id="rId29" Type="http://schemas.openxmlformats.org/officeDocument/2006/relationships/hyperlink" Target="https://www.kofc.org/en/forms/council/columbian_awardap_instructions.pdf" TargetMode="External"/><Relationship Id="rId24" Type="http://schemas.openxmlformats.org/officeDocument/2006/relationships/hyperlink" Target="https://www.kofc.org/en/forms/council/dues_relief_1831_p.pdf" TargetMode="External"/><Relationship Id="rId40" Type="http://schemas.openxmlformats.org/officeDocument/2006/relationships/hyperlink" Target="https://www.kofc.org/en/resources/faith-in-action-programs/family/family-of-the-month-year/10607-family-of-month-year-guidesheet.pdf" TargetMode="External"/><Relationship Id="rId45" Type="http://schemas.openxmlformats.org/officeDocument/2006/relationships/hyperlink" Target="https://www.kofc.org/en/resources/faith-in-action-programs/family/family-of-the-month-year/10668-1-family-of-month-form.pdf" TargetMode="External"/><Relationship Id="rId66" Type="http://schemas.openxmlformats.org/officeDocument/2006/relationships/hyperlink" Target="https://www.kofc.org/en/forms/spa/invite.html?lang=en&amp;form=10784C.01" TargetMode="External"/><Relationship Id="rId87" Type="http://schemas.openxmlformats.org/officeDocument/2006/relationships/hyperlink" Target="https://www.kofc.org/en/resources/faith-in-action-programs/family/keep-christ-in-christmas/5024-kcic-poster-contest-guide-book.pdf" TargetMode="External"/><Relationship Id="rId110" Type="http://schemas.openxmlformats.org/officeDocument/2006/relationships/hyperlink" Target="https://mikofc.org/storage/resource-items/September%202020/MI-02%2020-21%20fillable.pdf" TargetMode="External"/><Relationship Id="rId115" Type="http://schemas.openxmlformats.org/officeDocument/2006/relationships/hyperlink" Target="https://mikofc.org/storage/resource-items/September%202020/MI%20Columbus%20Weekend%202020%20Council%20info.pdf" TargetMode="External"/><Relationship Id="rId131" Type="http://schemas.openxmlformats.org/officeDocument/2006/relationships/hyperlink" Target="https://www.kofc.org/en/forms/district/dd_degree_report450_p.pdf" TargetMode="External"/><Relationship Id="rId136" Type="http://schemas.openxmlformats.org/officeDocument/2006/relationships/hyperlink" Target="https://youtu.be/ttNtXv3dUYs" TargetMode="External"/><Relationship Id="rId61" Type="http://schemas.openxmlformats.org/officeDocument/2006/relationships/hyperlink" Target="https://www.kofc.org/en/resources/faith-in-action-programs/community/coats-for-kids/10612-coats-for-kids-guidesheet.pdf" TargetMode="External"/><Relationship Id="rId82" Type="http://schemas.openxmlformats.org/officeDocument/2006/relationships/hyperlink" Target="https://www.kofc.org/en/resources/faith-in-action-programs/community/catholic-citizenship-essay-contest/4208-essay-entry-form.pdf" TargetMode="External"/><Relationship Id="rId19" Type="http://schemas.openxmlformats.org/officeDocument/2006/relationships/hyperlink" Target="https://www.kofc.org/en/forms/council/103_p.pdf" TargetMode="External"/><Relationship Id="rId14" Type="http://schemas.openxmlformats.org/officeDocument/2006/relationships/hyperlink" Target="https://www.kofc.org/en/resources/faith-in-action-programs/life/ultrasound/10715-ultrasound-diocesan-evaluation.pdf" TargetMode="External"/><Relationship Id="rId30" Type="http://schemas.openxmlformats.org/officeDocument/2006/relationships/hyperlink" Target="https://www.kofc.org/en/forms/council/state_serviceaward_p.pdf" TargetMode="External"/><Relationship Id="rId35" Type="http://schemas.openxmlformats.org/officeDocument/2006/relationships/hyperlink" Target="https://www.kofc.org/en/resources/faith-in-action-programs/family/family-of-the-month-year/10668-1-family-of-month-form.pdf" TargetMode="External"/><Relationship Id="rId56" Type="http://schemas.openxmlformats.org/officeDocument/2006/relationships/hyperlink" Target="https://www.kofc.org/en/resources/faith-in-action-programs/family/family-of-the-month-year/10607-family-of-month-year-guidesheet.pdf" TargetMode="External"/><Relationship Id="rId77" Type="http://schemas.openxmlformats.org/officeDocument/2006/relationships/hyperlink" Target="https://www.kofc.org/un/en/forms/programming/substance-awareness-guide4112.pdf" TargetMode="External"/><Relationship Id="rId100" Type="http://schemas.openxmlformats.org/officeDocument/2006/relationships/hyperlink" Target="https://mikofc.org/storage/resource-items/September%202020/MI-02%2020-21%20fillable.pdf" TargetMode="External"/><Relationship Id="rId105" Type="http://schemas.openxmlformats.org/officeDocument/2006/relationships/hyperlink" Target="https://mikofc.org/storage/resource-items/September%202020/MI-02%2020-21%20fillable.pdf" TargetMode="External"/><Relationship Id="rId126" Type="http://schemas.openxmlformats.org/officeDocument/2006/relationships/hyperlink" Target="https://www.kofc.org/en/resources/faith-in-action-programs/community/soccer-challenge/10618-soccer-challenge-guidesheet.pdf" TargetMode="External"/><Relationship Id="rId147" Type="http://schemas.openxmlformats.org/officeDocument/2006/relationships/hyperlink" Target="https://youtu.be/ttNtXv3dUYs" TargetMode="External"/><Relationship Id="rId8" Type="http://schemas.openxmlformats.org/officeDocument/2006/relationships/hyperlink" Target="https://www.kofc.org/un/en/forms/council/freethrow_score_p.pdf" TargetMode="External"/><Relationship Id="rId51" Type="http://schemas.openxmlformats.org/officeDocument/2006/relationships/hyperlink" Target="https://www.kofc.org/en/resources/faith-in-action-programs/family/family-of-the-month-year/10668-1-family-of-month-form.pdf" TargetMode="External"/><Relationship Id="rId72" Type="http://schemas.openxmlformats.org/officeDocument/2006/relationships/hyperlink" Target="https://www.kofc.org/en/forms/spa/invite.html?lang=en&amp;form=10784C.01" TargetMode="External"/><Relationship Id="rId93" Type="http://schemas.openxmlformats.org/officeDocument/2006/relationships/hyperlink" Target="https://mikofc.org/storage/resource-items/September%202020/Blood%20Drive%20MI-18%2020.09.pdf" TargetMode="External"/><Relationship Id="rId98" Type="http://schemas.openxmlformats.org/officeDocument/2006/relationships/hyperlink" Target="https://www.kofc.org/en/news-room/knightline/special-edition/week-of-september-14/fraternal-benefits-seminar.html" TargetMode="External"/><Relationship Id="rId121" Type="http://schemas.openxmlformats.org/officeDocument/2006/relationships/hyperlink" Target="https://mikofc.org/storage/resource-items/September%202020/MI%2013%20Intellectual%20Disabilities%20Drive%20Work%20Sheet.pdf" TargetMode="External"/><Relationship Id="rId142" Type="http://schemas.openxmlformats.org/officeDocument/2006/relationships/hyperlink" Target="https://youtu.be/ttNtXv3dUYs" TargetMode="External"/><Relationship Id="rId3" Type="http://schemas.openxmlformats.org/officeDocument/2006/relationships/hyperlink" Target="https://www.kofc.org/un/en/forms/council/soccer_participation_p.pdf" TargetMode="External"/><Relationship Id="rId25" Type="http://schemas.openxmlformats.org/officeDocument/2006/relationships/hyperlink" Target="https://www.kofc.org/en/resources/membership/interest_survey.pdf" TargetMode="External"/><Relationship Id="rId46" Type="http://schemas.openxmlformats.org/officeDocument/2006/relationships/hyperlink" Target="https://www.kofc.org/en/resources/faith-in-action-programs/family/family-of-the-month-year/10607-family-of-month-year-guidesheet.pdf" TargetMode="External"/><Relationship Id="rId67" Type="http://schemas.openxmlformats.org/officeDocument/2006/relationships/hyperlink" Target="https://www.kofc.org/en/forms/spa/invite.html?lang=en&amp;form=10784C.01" TargetMode="External"/><Relationship Id="rId116" Type="http://schemas.openxmlformats.org/officeDocument/2006/relationships/hyperlink" Target="https://mikofc.org/storage/resource-items/September%202020/St.%20John%20the%20Evangelist%20Caretaker%20Award%20Application%2020.9.pdf" TargetMode="External"/><Relationship Id="rId137" Type="http://schemas.openxmlformats.org/officeDocument/2006/relationships/hyperlink" Target="https://youtu.be/ttNtXv3dUYs" TargetMode="External"/><Relationship Id="rId20" Type="http://schemas.openxmlformats.org/officeDocument/2006/relationships/hyperlink" Target="https://www.kofc.org/en/forms/council/service_personnel365_p.pdf" TargetMode="External"/><Relationship Id="rId41" Type="http://schemas.openxmlformats.org/officeDocument/2006/relationships/hyperlink" Target="https://www.kofc.org/en/resources/faith-in-action-programs/family/family-of-the-month-year/10668-1-family-of-month-form.pdf" TargetMode="External"/><Relationship Id="rId62" Type="http://schemas.openxmlformats.org/officeDocument/2006/relationships/hyperlink" Target="https://www.kofc.org/en/resources/faith-in-action-programs/life/march-for-life/10620-march-for-life-guidesheet.pdf" TargetMode="External"/><Relationship Id="rId83" Type="http://schemas.openxmlformats.org/officeDocument/2006/relationships/hyperlink" Target="https://www.kofc.org/en/resources/faith-in-action-programs/community/catholic-citizenship-essay-contest/10614-essay-contest-guidesheet.pdf" TargetMode="External"/><Relationship Id="rId88" Type="http://schemas.openxmlformats.org/officeDocument/2006/relationships/hyperlink" Target="https://www.kofc.org/en/resources/faith-in-action-programs/family/keep-christ-in-christmas/5024-kcic-poster-contest-guide-book.pdf" TargetMode="External"/><Relationship Id="rId111" Type="http://schemas.openxmlformats.org/officeDocument/2006/relationships/hyperlink" Target="https://mikofc.org/storage/resource-items/September%202020/MI%20Tootsie%20Roll%20Order%20form%20MI-13a%2020.09.pdf" TargetMode="External"/><Relationship Id="rId132" Type="http://schemas.openxmlformats.org/officeDocument/2006/relationships/hyperlink" Target="https://www.kofc.org/en/forms/district/guidelines-for-local-ceremonies.pdf" TargetMode="External"/><Relationship Id="rId15" Type="http://schemas.openxmlformats.org/officeDocument/2006/relationships/hyperlink" Target="https://mikofc.org/storage/resource-items/Nov-Dec%202020/Membership%20Recruitment%20and%20Program%20Action%20Plan%20MI-19%2020.11.pdf" TargetMode="External"/><Relationship Id="rId36" Type="http://schemas.openxmlformats.org/officeDocument/2006/relationships/hyperlink" Target="https://www.kofc.org/en/resources/faith-in-action-programs/family/family-of-the-month-year/10607-family-of-month-year-guidesheet.pdf" TargetMode="External"/><Relationship Id="rId57" Type="http://schemas.openxmlformats.org/officeDocument/2006/relationships/hyperlink" Target="https://www.kofc.org/en/resources/faith-in-action-programs/family/family-of-the-month-year/10668-1-family-of-month-form.pdf" TargetMode="External"/><Relationship Id="rId106" Type="http://schemas.openxmlformats.org/officeDocument/2006/relationships/hyperlink" Target="https://mikofc.org/storage/resource-items/September%202020/MI-02%2020-21%20fillable.pdf" TargetMode="External"/><Relationship Id="rId127" Type="http://schemas.openxmlformats.org/officeDocument/2006/relationships/hyperlink" Target="https://www.kofc.org/en/resources/faith-in-action-programs/community/catholic-citizenship-essay-contest/10614-essay-contest-guidesheet.pdf" TargetMode="External"/><Relationship Id="rId10" Type="http://schemas.openxmlformats.org/officeDocument/2006/relationships/hyperlink" Target="http://www.kofc.org/un/en/resources/programs/catholic-citizenship-essay-contest/4216-essay-contest-participation-form.pdf" TargetMode="External"/><Relationship Id="rId31" Type="http://schemas.openxmlformats.org/officeDocument/2006/relationships/hyperlink" Target="https://www.kofc.org/en/resources/programs/special-olympics/4584-special-olympics-report-form.pdf" TargetMode="External"/><Relationship Id="rId52" Type="http://schemas.openxmlformats.org/officeDocument/2006/relationships/hyperlink" Target="https://www.kofc.org/en/resources/faith-in-action-programs/family/family-of-the-month-year/10607-family-of-month-year-guidesheet.pdf" TargetMode="External"/><Relationship Id="rId73" Type="http://schemas.openxmlformats.org/officeDocument/2006/relationships/hyperlink" Target="https://www.kofc.org/en/forms/spa/invite.html?lang=en&amp;form=10784C.01" TargetMode="External"/><Relationship Id="rId78" Type="http://schemas.openxmlformats.org/officeDocument/2006/relationships/hyperlink" Target="https://www.kofc.org/en/forms/district/guidelines-for-local-ceremonies.pdf" TargetMode="External"/><Relationship Id="rId94" Type="http://schemas.openxmlformats.org/officeDocument/2006/relationships/hyperlink" Target="https://mikofc.org/storage/resource-items/September%202020/Casey%20Teddy%20Bear%20Order%20Form%20MI-05%2020.09.pdf" TargetMode="External"/><Relationship Id="rId99" Type="http://schemas.openxmlformats.org/officeDocument/2006/relationships/hyperlink" Target="https://mikofc.org/storage/resource-items/September%202020/MI-02%2020-21%20fillable.pdf" TargetMode="External"/><Relationship Id="rId101" Type="http://schemas.openxmlformats.org/officeDocument/2006/relationships/hyperlink" Target="https://mikofc.org/storage/resource-items/September%202020/MI-02%2020-21%20fillable.pdf" TargetMode="External"/><Relationship Id="rId122" Type="http://schemas.openxmlformats.org/officeDocument/2006/relationships/hyperlink" Target="https://mikofc.org/storage/resource-items/September%202020/Retention%20Worksheets%2020.07.pdf" TargetMode="External"/><Relationship Id="rId143" Type="http://schemas.openxmlformats.org/officeDocument/2006/relationships/hyperlink" Target="https://youtu.be/ttNtXv3dUYs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www.kofc.org/en/resources/faith-in-action-programs/family/keep-christ-in-christmas/5023-kcic-participation-form-fillable.pdf" TargetMode="External"/><Relationship Id="rId9" Type="http://schemas.openxmlformats.org/officeDocument/2006/relationships/hyperlink" Target="http://www.kofc.org/un/en/resources/programs/soccer-challenge/4578-soccer-challenge-entry-form-and-score-sheet.pdf" TargetMode="External"/><Relationship Id="rId26" Type="http://schemas.openxmlformats.org/officeDocument/2006/relationships/hyperlink" Target="https://www.kofc.org/en/forms/council/1938_p.pdf" TargetMode="External"/><Relationship Id="rId47" Type="http://schemas.openxmlformats.org/officeDocument/2006/relationships/hyperlink" Target="https://www.kofc.org/en/resources/faith-in-action-programs/family/family-of-the-month-year/10668-1-family-of-month-form.pdf" TargetMode="External"/><Relationship Id="rId68" Type="http://schemas.openxmlformats.org/officeDocument/2006/relationships/hyperlink" Target="https://www.kofc.org/en/forms/spa/invite.html?lang=en&amp;form=10784C.01" TargetMode="External"/><Relationship Id="rId89" Type="http://schemas.openxmlformats.org/officeDocument/2006/relationships/hyperlink" Target="https://www.kofc.org/en/resources/faith-in-action-programs/family/food-for-families/10057-food-for-families-report-form.pdf" TargetMode="External"/><Relationship Id="rId112" Type="http://schemas.openxmlformats.org/officeDocument/2006/relationships/hyperlink" Target="https://mikofc.org/storage/resource-items/September%202020/MI-13c%20Fall%202020%20MI%20Drive%20Liability%20Insurance%20Cert.pdf" TargetMode="External"/><Relationship Id="rId133" Type="http://schemas.openxmlformats.org/officeDocument/2006/relationships/hyperlink" Target="https://www.kofc.org/en/resources/faith-in-action-programs/community/soccer-challenge/10618-soccer-challenge-guidesheet.pdf" TargetMode="External"/><Relationship Id="rId16" Type="http://schemas.openxmlformats.org/officeDocument/2006/relationships/hyperlink" Target="https://www.kofc.org/en/forms/council/officer_report185_p.pdf" TargetMode="External"/><Relationship Id="rId37" Type="http://schemas.openxmlformats.org/officeDocument/2006/relationships/hyperlink" Target="https://www.kofc.org/en/resources/faith-in-action-programs/family/family-of-the-month-year/10668-1-family-of-month-form.pdf" TargetMode="External"/><Relationship Id="rId58" Type="http://schemas.openxmlformats.org/officeDocument/2006/relationships/hyperlink" Target="https://www.kofc.org/en/resources/faith-in-action-programs/family/family-of-the-month-year/10607-family-of-month-year-guidesheet.pdf" TargetMode="External"/><Relationship Id="rId79" Type="http://schemas.openxmlformats.org/officeDocument/2006/relationships/hyperlink" Target="https://www.kofc.org/un/en/resources/service/youth/freethrow/guide.pdf" TargetMode="External"/><Relationship Id="rId102" Type="http://schemas.openxmlformats.org/officeDocument/2006/relationships/hyperlink" Target="https://mikofc.org/storage/resource-items/September%202020/MI-02%2020-21%20fillable.pdf" TargetMode="External"/><Relationship Id="rId123" Type="http://schemas.openxmlformats.org/officeDocument/2006/relationships/hyperlink" Target="https://mikofc.org/storage/resource-items/Training/Report%20of%20Officers%20Chosen%20-%20Instructions.pdf" TargetMode="External"/><Relationship Id="rId144" Type="http://schemas.openxmlformats.org/officeDocument/2006/relationships/hyperlink" Target="https://youtu.be/ttNtXv3dU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FCB6-F7A5-40EA-B0F1-BFFDA91781D2}">
  <dimension ref="A1:J99"/>
  <sheetViews>
    <sheetView tabSelected="1" workbookViewId="0">
      <selection activeCell="C2" sqref="C2"/>
    </sheetView>
  </sheetViews>
  <sheetFormatPr defaultRowHeight="15" x14ac:dyDescent="0.25"/>
  <cols>
    <col min="1" max="1" width="10.7109375" bestFit="1" customWidth="1"/>
    <col min="2" max="2" width="7.85546875" style="3" bestFit="1" customWidth="1"/>
    <col min="3" max="3" width="30.7109375" customWidth="1"/>
    <col min="4" max="4" width="31" style="4" bestFit="1" customWidth="1"/>
    <col min="5" max="5" width="12.5703125" bestFit="1" customWidth="1"/>
    <col min="6" max="6" width="35.7109375" customWidth="1"/>
    <col min="7" max="7" width="30.28515625" customWidth="1"/>
    <col min="8" max="8" width="28.42578125" customWidth="1"/>
    <col min="9" max="10" width="28.42578125" style="7" bestFit="1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86</v>
      </c>
      <c r="F1" s="2" t="s">
        <v>4</v>
      </c>
      <c r="G1" s="2" t="s">
        <v>5</v>
      </c>
      <c r="H1" s="2" t="s">
        <v>6</v>
      </c>
      <c r="I1" s="2" t="s">
        <v>83</v>
      </c>
      <c r="J1" s="2" t="s">
        <v>85</v>
      </c>
    </row>
    <row r="2" spans="1:10" ht="60" x14ac:dyDescent="0.25">
      <c r="A2" s="45">
        <v>44013</v>
      </c>
      <c r="B2" s="46">
        <v>185</v>
      </c>
      <c r="C2" s="8" t="s">
        <v>100</v>
      </c>
      <c r="D2" s="10" t="s">
        <v>220</v>
      </c>
      <c r="E2" s="41" t="s">
        <v>218</v>
      </c>
      <c r="F2" s="8" t="s">
        <v>234</v>
      </c>
      <c r="G2" s="41" t="s">
        <v>7</v>
      </c>
      <c r="H2" s="41" t="s">
        <v>82</v>
      </c>
      <c r="I2" s="43" t="s">
        <v>97</v>
      </c>
      <c r="J2" s="43" t="s">
        <v>84</v>
      </c>
    </row>
    <row r="3" spans="1:10" ht="45" x14ac:dyDescent="0.25">
      <c r="A3" s="45"/>
      <c r="B3" s="46"/>
      <c r="C3" s="8" t="s">
        <v>101</v>
      </c>
      <c r="D3" s="5" t="s">
        <v>80</v>
      </c>
      <c r="E3" s="42"/>
      <c r="F3" s="6" t="s">
        <v>96</v>
      </c>
      <c r="G3" s="42"/>
      <c r="H3" s="42"/>
      <c r="I3" s="44"/>
      <c r="J3" s="44"/>
    </row>
    <row r="4" spans="1:10" ht="90" x14ac:dyDescent="0.25">
      <c r="A4" s="11">
        <f>A2</f>
        <v>44013</v>
      </c>
      <c r="B4" s="12" t="s">
        <v>8</v>
      </c>
      <c r="C4" s="8" t="s">
        <v>9</v>
      </c>
      <c r="D4" s="5" t="s">
        <v>227</v>
      </c>
      <c r="E4" s="12" t="s">
        <v>218</v>
      </c>
      <c r="F4" s="8" t="s">
        <v>10</v>
      </c>
      <c r="G4" s="8" t="s">
        <v>11</v>
      </c>
      <c r="H4" s="8" t="s">
        <v>82</v>
      </c>
      <c r="I4" s="12" t="s">
        <v>90</v>
      </c>
      <c r="J4" s="12" t="s">
        <v>90</v>
      </c>
    </row>
    <row r="5" spans="1:10" ht="90" x14ac:dyDescent="0.25">
      <c r="A5" s="11">
        <f>A2+14</f>
        <v>44027</v>
      </c>
      <c r="B5" s="12">
        <v>10668</v>
      </c>
      <c r="C5" s="8" t="s">
        <v>12</v>
      </c>
      <c r="D5" s="5" t="s">
        <v>142</v>
      </c>
      <c r="E5" s="12" t="s">
        <v>143</v>
      </c>
      <c r="F5" s="8" t="s">
        <v>13</v>
      </c>
      <c r="G5" s="8" t="s">
        <v>144</v>
      </c>
      <c r="H5" s="8" t="s">
        <v>82</v>
      </c>
      <c r="I5" s="9" t="s">
        <v>145</v>
      </c>
      <c r="J5" s="5" t="s">
        <v>243</v>
      </c>
    </row>
    <row r="6" spans="1:10" ht="60" x14ac:dyDescent="0.25">
      <c r="A6" s="11">
        <f>A2+30</f>
        <v>44043</v>
      </c>
      <c r="B6" s="12">
        <v>10784</v>
      </c>
      <c r="C6" s="8" t="s">
        <v>158</v>
      </c>
      <c r="D6" s="5" t="s">
        <v>157</v>
      </c>
      <c r="E6" s="12" t="s">
        <v>156</v>
      </c>
      <c r="F6" s="8" t="s">
        <v>234</v>
      </c>
      <c r="G6" s="8" t="s">
        <v>102</v>
      </c>
      <c r="H6" s="8" t="s">
        <v>82</v>
      </c>
      <c r="I6" s="12" t="s">
        <v>107</v>
      </c>
      <c r="J6" s="12" t="s">
        <v>107</v>
      </c>
    </row>
    <row r="7" spans="1:10" ht="60" x14ac:dyDescent="0.25">
      <c r="A7" s="11">
        <f>A2+30</f>
        <v>44043</v>
      </c>
      <c r="B7" s="12" t="s">
        <v>14</v>
      </c>
      <c r="C7" s="8" t="s">
        <v>15</v>
      </c>
      <c r="D7" s="5" t="s">
        <v>207</v>
      </c>
      <c r="E7" s="12" t="s">
        <v>140</v>
      </c>
      <c r="F7" s="8" t="s">
        <v>16</v>
      </c>
      <c r="G7" s="8" t="s">
        <v>17</v>
      </c>
      <c r="H7" s="8" t="s">
        <v>82</v>
      </c>
      <c r="I7" s="12" t="s">
        <v>90</v>
      </c>
      <c r="J7" s="12" t="s">
        <v>90</v>
      </c>
    </row>
    <row r="8" spans="1:10" ht="75" x14ac:dyDescent="0.25">
      <c r="A8" s="47">
        <f>A2+31</f>
        <v>44044</v>
      </c>
      <c r="B8" s="48">
        <v>365</v>
      </c>
      <c r="C8" s="19" t="s">
        <v>93</v>
      </c>
      <c r="D8" s="26" t="s">
        <v>221</v>
      </c>
      <c r="E8" s="35" t="s">
        <v>218</v>
      </c>
      <c r="F8" s="19" t="s">
        <v>81</v>
      </c>
      <c r="G8" s="35" t="s">
        <v>7</v>
      </c>
      <c r="H8" s="35" t="s">
        <v>82</v>
      </c>
      <c r="I8" s="33" t="s">
        <v>98</v>
      </c>
      <c r="J8" s="33" t="s">
        <v>84</v>
      </c>
    </row>
    <row r="9" spans="1:10" ht="45" x14ac:dyDescent="0.25">
      <c r="A9" s="47"/>
      <c r="B9" s="48"/>
      <c r="C9" s="19" t="s">
        <v>94</v>
      </c>
      <c r="D9" s="20" t="s">
        <v>95</v>
      </c>
      <c r="E9" s="36"/>
      <c r="F9" s="21" t="s">
        <v>13</v>
      </c>
      <c r="G9" s="36"/>
      <c r="H9" s="36"/>
      <c r="I9" s="34"/>
      <c r="J9" s="34"/>
    </row>
    <row r="10" spans="1:10" ht="90" x14ac:dyDescent="0.25">
      <c r="A10" s="17">
        <f>A8+14</f>
        <v>44058</v>
      </c>
      <c r="B10" s="18">
        <v>10668</v>
      </c>
      <c r="C10" s="19" t="s">
        <v>12</v>
      </c>
      <c r="D10" s="20" t="s">
        <v>142</v>
      </c>
      <c r="E10" s="18" t="s">
        <v>143</v>
      </c>
      <c r="F10" s="19" t="s">
        <v>13</v>
      </c>
      <c r="G10" s="19" t="s">
        <v>144</v>
      </c>
      <c r="H10" s="19" t="s">
        <v>82</v>
      </c>
      <c r="I10" s="22" t="s">
        <v>145</v>
      </c>
      <c r="J10" s="20" t="s">
        <v>243</v>
      </c>
    </row>
    <row r="11" spans="1:10" ht="60" x14ac:dyDescent="0.25">
      <c r="A11" s="17">
        <f>A8+14</f>
        <v>44058</v>
      </c>
      <c r="B11" s="18">
        <v>1295</v>
      </c>
      <c r="C11" s="19" t="s">
        <v>103</v>
      </c>
      <c r="D11" s="20" t="s">
        <v>104</v>
      </c>
      <c r="E11" s="18" t="s">
        <v>218</v>
      </c>
      <c r="F11" s="19" t="s">
        <v>106</v>
      </c>
      <c r="G11" s="19" t="s">
        <v>18</v>
      </c>
      <c r="H11" s="19" t="s">
        <v>82</v>
      </c>
      <c r="I11" s="20" t="s">
        <v>235</v>
      </c>
      <c r="J11" s="18" t="s">
        <v>107</v>
      </c>
    </row>
    <row r="12" spans="1:10" ht="75" x14ac:dyDescent="0.25">
      <c r="A12" s="17">
        <f>A8+14</f>
        <v>44058</v>
      </c>
      <c r="B12" s="18" t="s">
        <v>19</v>
      </c>
      <c r="C12" s="19" t="s">
        <v>170</v>
      </c>
      <c r="D12" s="18" t="s">
        <v>171</v>
      </c>
      <c r="E12" s="18" t="s">
        <v>143</v>
      </c>
      <c r="F12" s="19" t="s">
        <v>20</v>
      </c>
      <c r="G12" s="19" t="s">
        <v>21</v>
      </c>
      <c r="H12" s="19" t="s">
        <v>21</v>
      </c>
      <c r="I12" s="20" t="s">
        <v>236</v>
      </c>
      <c r="J12" s="18" t="s">
        <v>90</v>
      </c>
    </row>
    <row r="13" spans="1:10" ht="60" x14ac:dyDescent="0.25">
      <c r="A13" s="17">
        <f>A8+29</f>
        <v>44073</v>
      </c>
      <c r="B13" s="18">
        <v>10784</v>
      </c>
      <c r="C13" s="19" t="s">
        <v>159</v>
      </c>
      <c r="D13" s="20" t="s">
        <v>157</v>
      </c>
      <c r="E13" s="18" t="s">
        <v>156</v>
      </c>
      <c r="F13" s="19" t="s">
        <v>234</v>
      </c>
      <c r="G13" s="19" t="s">
        <v>102</v>
      </c>
      <c r="H13" s="19" t="s">
        <v>82</v>
      </c>
      <c r="I13" s="18" t="s">
        <v>107</v>
      </c>
      <c r="J13" s="18" t="s">
        <v>107</v>
      </c>
    </row>
    <row r="14" spans="1:10" ht="60" x14ac:dyDescent="0.25">
      <c r="A14" s="17">
        <f>A8+29</f>
        <v>44073</v>
      </c>
      <c r="B14" s="18" t="s">
        <v>14</v>
      </c>
      <c r="C14" s="19" t="s">
        <v>15</v>
      </c>
      <c r="D14" s="20" t="s">
        <v>207</v>
      </c>
      <c r="E14" s="18" t="s">
        <v>140</v>
      </c>
      <c r="F14" s="19" t="s">
        <v>16</v>
      </c>
      <c r="G14" s="19" t="s">
        <v>17</v>
      </c>
      <c r="H14" s="19" t="s">
        <v>82</v>
      </c>
      <c r="I14" s="18" t="s">
        <v>90</v>
      </c>
      <c r="J14" s="18" t="s">
        <v>90</v>
      </c>
    </row>
    <row r="15" spans="1:10" ht="45" x14ac:dyDescent="0.25">
      <c r="A15" s="11">
        <f>A8+31</f>
        <v>44075</v>
      </c>
      <c r="B15" s="12">
        <v>2629</v>
      </c>
      <c r="C15" s="8" t="s">
        <v>22</v>
      </c>
      <c r="D15" s="5" t="s">
        <v>122</v>
      </c>
      <c r="E15" s="12" t="s">
        <v>218</v>
      </c>
      <c r="F15" s="8" t="s">
        <v>13</v>
      </c>
      <c r="G15" s="8" t="s">
        <v>23</v>
      </c>
      <c r="H15" s="8" t="s">
        <v>82</v>
      </c>
      <c r="I15" s="12" t="s">
        <v>90</v>
      </c>
      <c r="J15" s="12" t="s">
        <v>90</v>
      </c>
    </row>
    <row r="16" spans="1:10" ht="90" x14ac:dyDescent="0.25">
      <c r="A16" s="11">
        <f>A15</f>
        <v>44075</v>
      </c>
      <c r="B16" s="12" t="s">
        <v>24</v>
      </c>
      <c r="C16" s="8" t="s">
        <v>237</v>
      </c>
      <c r="D16" s="12" t="s">
        <v>172</v>
      </c>
      <c r="E16" s="12" t="s">
        <v>143</v>
      </c>
      <c r="F16" s="8" t="s">
        <v>20</v>
      </c>
      <c r="G16" s="8" t="s">
        <v>21</v>
      </c>
      <c r="H16" s="8" t="s">
        <v>21</v>
      </c>
      <c r="I16" s="5" t="s">
        <v>185</v>
      </c>
      <c r="J16" s="12" t="s">
        <v>90</v>
      </c>
    </row>
    <row r="17" spans="1:10" ht="45" x14ac:dyDescent="0.25">
      <c r="A17" s="11">
        <f>A15</f>
        <v>44075</v>
      </c>
      <c r="B17" s="12" t="s">
        <v>25</v>
      </c>
      <c r="C17" s="8" t="s">
        <v>174</v>
      </c>
      <c r="D17" s="5" t="s">
        <v>173</v>
      </c>
      <c r="E17" s="12" t="s">
        <v>143</v>
      </c>
      <c r="F17" s="8" t="s">
        <v>42</v>
      </c>
      <c r="G17" s="8" t="s">
        <v>21</v>
      </c>
      <c r="H17" s="8" t="s">
        <v>21</v>
      </c>
      <c r="I17" s="12" t="s">
        <v>175</v>
      </c>
      <c r="J17" s="12" t="s">
        <v>90</v>
      </c>
    </row>
    <row r="18" spans="1:10" ht="90" x14ac:dyDescent="0.25">
      <c r="A18" s="11">
        <f>A15+14</f>
        <v>44089</v>
      </c>
      <c r="B18" s="12">
        <v>10668</v>
      </c>
      <c r="C18" s="8" t="s">
        <v>12</v>
      </c>
      <c r="D18" s="5" t="s">
        <v>142</v>
      </c>
      <c r="E18" s="12" t="s">
        <v>143</v>
      </c>
      <c r="F18" s="8" t="s">
        <v>13</v>
      </c>
      <c r="G18" s="8" t="s">
        <v>144</v>
      </c>
      <c r="H18" s="8" t="s">
        <v>82</v>
      </c>
      <c r="I18" s="9" t="s">
        <v>145</v>
      </c>
      <c r="J18" s="5" t="s">
        <v>243</v>
      </c>
    </row>
    <row r="19" spans="1:10" ht="60" x14ac:dyDescent="0.25">
      <c r="A19" s="11">
        <f>A15+29</f>
        <v>44104</v>
      </c>
      <c r="B19" s="12">
        <v>10784</v>
      </c>
      <c r="C19" s="8" t="s">
        <v>160</v>
      </c>
      <c r="D19" s="5" t="s">
        <v>157</v>
      </c>
      <c r="E19" s="12" t="s">
        <v>156</v>
      </c>
      <c r="F19" s="8" t="s">
        <v>234</v>
      </c>
      <c r="G19" s="8" t="s">
        <v>102</v>
      </c>
      <c r="H19" s="8" t="s">
        <v>82</v>
      </c>
      <c r="I19" s="12" t="s">
        <v>107</v>
      </c>
      <c r="J19" s="12" t="s">
        <v>107</v>
      </c>
    </row>
    <row r="20" spans="1:10" ht="60" x14ac:dyDescent="0.25">
      <c r="A20" s="11">
        <f>A15+29</f>
        <v>44104</v>
      </c>
      <c r="B20" s="12" t="s">
        <v>14</v>
      </c>
      <c r="C20" s="8" t="s">
        <v>15</v>
      </c>
      <c r="D20" s="5" t="s">
        <v>207</v>
      </c>
      <c r="E20" s="12" t="s">
        <v>140</v>
      </c>
      <c r="F20" s="8" t="s">
        <v>16</v>
      </c>
      <c r="G20" s="8" t="s">
        <v>17</v>
      </c>
      <c r="H20" s="8" t="s">
        <v>82</v>
      </c>
      <c r="I20" s="12" t="s">
        <v>90</v>
      </c>
      <c r="J20" s="12" t="s">
        <v>90</v>
      </c>
    </row>
    <row r="21" spans="1:10" ht="105" x14ac:dyDescent="0.25">
      <c r="A21" s="17">
        <f>A15+39</f>
        <v>44114</v>
      </c>
      <c r="B21" s="18" t="s">
        <v>26</v>
      </c>
      <c r="C21" s="19" t="s">
        <v>27</v>
      </c>
      <c r="D21" s="18" t="s">
        <v>28</v>
      </c>
      <c r="E21" s="18" t="s">
        <v>27</v>
      </c>
      <c r="F21" s="19" t="s">
        <v>29</v>
      </c>
      <c r="G21" s="19" t="s">
        <v>179</v>
      </c>
      <c r="H21" s="19" t="s">
        <v>21</v>
      </c>
      <c r="I21" s="18" t="s">
        <v>90</v>
      </c>
      <c r="J21" s="18" t="s">
        <v>90</v>
      </c>
    </row>
    <row r="22" spans="1:10" ht="90" x14ac:dyDescent="0.25">
      <c r="A22" s="17">
        <f>A21+5</f>
        <v>44119</v>
      </c>
      <c r="B22" s="18">
        <v>10668</v>
      </c>
      <c r="C22" s="19" t="s">
        <v>12</v>
      </c>
      <c r="D22" s="20" t="s">
        <v>142</v>
      </c>
      <c r="E22" s="18" t="s">
        <v>143</v>
      </c>
      <c r="F22" s="19" t="s">
        <v>13</v>
      </c>
      <c r="G22" s="19" t="s">
        <v>144</v>
      </c>
      <c r="H22" s="19" t="s">
        <v>82</v>
      </c>
      <c r="I22" s="22" t="s">
        <v>145</v>
      </c>
      <c r="J22" s="20" t="s">
        <v>243</v>
      </c>
    </row>
    <row r="23" spans="1:10" ht="60" x14ac:dyDescent="0.25">
      <c r="A23" s="17">
        <f>A21+20</f>
        <v>44134</v>
      </c>
      <c r="B23" s="18">
        <v>10784</v>
      </c>
      <c r="C23" s="19" t="s">
        <v>161</v>
      </c>
      <c r="D23" s="20" t="s">
        <v>157</v>
      </c>
      <c r="E23" s="18" t="s">
        <v>156</v>
      </c>
      <c r="F23" s="19" t="s">
        <v>234</v>
      </c>
      <c r="G23" s="19" t="s">
        <v>102</v>
      </c>
      <c r="H23" s="19" t="s">
        <v>82</v>
      </c>
      <c r="I23" s="18" t="s">
        <v>107</v>
      </c>
      <c r="J23" s="18" t="s">
        <v>107</v>
      </c>
    </row>
    <row r="24" spans="1:10" ht="60" x14ac:dyDescent="0.25">
      <c r="A24" s="17">
        <f>A21+20</f>
        <v>44134</v>
      </c>
      <c r="B24" s="18" t="s">
        <v>14</v>
      </c>
      <c r="C24" s="19" t="s">
        <v>15</v>
      </c>
      <c r="D24" s="20" t="s">
        <v>207</v>
      </c>
      <c r="E24" s="18" t="s">
        <v>140</v>
      </c>
      <c r="F24" s="19" t="s">
        <v>16</v>
      </c>
      <c r="G24" s="19" t="s">
        <v>17</v>
      </c>
      <c r="H24" s="19" t="s">
        <v>82</v>
      </c>
      <c r="I24" s="18" t="s">
        <v>90</v>
      </c>
      <c r="J24" s="18" t="s">
        <v>90</v>
      </c>
    </row>
    <row r="25" spans="1:10" ht="75" x14ac:dyDescent="0.25">
      <c r="A25" s="11">
        <f>A21+22</f>
        <v>44136</v>
      </c>
      <c r="B25" s="12" t="s">
        <v>31</v>
      </c>
      <c r="C25" s="8" t="s">
        <v>238</v>
      </c>
      <c r="D25" s="12" t="s">
        <v>176</v>
      </c>
      <c r="E25" s="12" t="s">
        <v>143</v>
      </c>
      <c r="F25" s="8" t="s">
        <v>20</v>
      </c>
      <c r="G25" s="8" t="s">
        <v>21</v>
      </c>
      <c r="H25" s="8" t="s">
        <v>21</v>
      </c>
      <c r="I25" s="5" t="s">
        <v>188</v>
      </c>
      <c r="J25" s="12" t="s">
        <v>90</v>
      </c>
    </row>
    <row r="26" spans="1:10" ht="45" x14ac:dyDescent="0.25">
      <c r="A26" s="11">
        <f>A25</f>
        <v>44136</v>
      </c>
      <c r="B26" s="12" t="s">
        <v>32</v>
      </c>
      <c r="C26" s="8" t="s">
        <v>178</v>
      </c>
      <c r="D26" s="12" t="s">
        <v>177</v>
      </c>
      <c r="E26" s="12" t="s">
        <v>143</v>
      </c>
      <c r="F26" s="8" t="s">
        <v>20</v>
      </c>
      <c r="G26" s="12" t="s">
        <v>21</v>
      </c>
      <c r="H26" s="12" t="s">
        <v>21</v>
      </c>
      <c r="I26" s="5" t="s">
        <v>181</v>
      </c>
      <c r="J26" s="12" t="s">
        <v>90</v>
      </c>
    </row>
    <row r="27" spans="1:10" ht="90" x14ac:dyDescent="0.25">
      <c r="A27" s="11">
        <f>A25+14</f>
        <v>44150</v>
      </c>
      <c r="B27" s="12">
        <v>10668</v>
      </c>
      <c r="C27" s="8" t="s">
        <v>12</v>
      </c>
      <c r="D27" s="5" t="s">
        <v>142</v>
      </c>
      <c r="E27" s="12" t="s">
        <v>143</v>
      </c>
      <c r="F27" s="8" t="s">
        <v>13</v>
      </c>
      <c r="G27" s="8" t="s">
        <v>144</v>
      </c>
      <c r="H27" s="8" t="s">
        <v>82</v>
      </c>
      <c r="I27" s="9" t="s">
        <v>145</v>
      </c>
      <c r="J27" s="5" t="s">
        <v>243</v>
      </c>
    </row>
    <row r="28" spans="1:10" ht="90" x14ac:dyDescent="0.25">
      <c r="A28" s="11">
        <f>A25+29</f>
        <v>44165</v>
      </c>
      <c r="B28" s="12" t="s">
        <v>33</v>
      </c>
      <c r="C28" s="8" t="s">
        <v>211</v>
      </c>
      <c r="D28" s="5" t="s">
        <v>209</v>
      </c>
      <c r="E28" s="12" t="s">
        <v>134</v>
      </c>
      <c r="F28" s="8" t="s">
        <v>16</v>
      </c>
      <c r="G28" s="8" t="s">
        <v>34</v>
      </c>
      <c r="H28" s="8" t="s">
        <v>21</v>
      </c>
      <c r="I28" s="9" t="s">
        <v>214</v>
      </c>
      <c r="J28" s="12" t="s">
        <v>90</v>
      </c>
    </row>
    <row r="29" spans="1:10" ht="60" x14ac:dyDescent="0.25">
      <c r="A29" s="11">
        <f>A25+29</f>
        <v>44165</v>
      </c>
      <c r="B29" s="12">
        <v>10784</v>
      </c>
      <c r="C29" s="8" t="s">
        <v>162</v>
      </c>
      <c r="D29" s="5" t="s">
        <v>157</v>
      </c>
      <c r="E29" s="12" t="s">
        <v>156</v>
      </c>
      <c r="F29" s="8" t="s">
        <v>234</v>
      </c>
      <c r="G29" s="8" t="s">
        <v>102</v>
      </c>
      <c r="H29" s="8" t="s">
        <v>82</v>
      </c>
      <c r="I29" s="12" t="s">
        <v>107</v>
      </c>
      <c r="J29" s="12" t="s">
        <v>107</v>
      </c>
    </row>
    <row r="30" spans="1:10" ht="60" x14ac:dyDescent="0.25">
      <c r="A30" s="11">
        <f>A25+29</f>
        <v>44165</v>
      </c>
      <c r="B30" s="12" t="s">
        <v>14</v>
      </c>
      <c r="C30" s="8" t="s">
        <v>15</v>
      </c>
      <c r="D30" s="5" t="s">
        <v>207</v>
      </c>
      <c r="E30" s="12" t="s">
        <v>140</v>
      </c>
      <c r="F30" s="8" t="s">
        <v>16</v>
      </c>
      <c r="G30" s="8" t="s">
        <v>17</v>
      </c>
      <c r="H30" s="8" t="s">
        <v>82</v>
      </c>
      <c r="I30" s="12" t="s">
        <v>90</v>
      </c>
      <c r="J30" s="12" t="s">
        <v>90</v>
      </c>
    </row>
    <row r="31" spans="1:10" ht="75" x14ac:dyDescent="0.25">
      <c r="A31" s="17">
        <f>A25+30</f>
        <v>44166</v>
      </c>
      <c r="B31" s="18">
        <v>4567</v>
      </c>
      <c r="C31" s="19" t="s">
        <v>35</v>
      </c>
      <c r="D31" s="20" t="s">
        <v>36</v>
      </c>
      <c r="E31" s="18" t="s">
        <v>143</v>
      </c>
      <c r="F31" s="19" t="s">
        <v>13</v>
      </c>
      <c r="G31" s="19" t="s">
        <v>144</v>
      </c>
      <c r="H31" s="19" t="s">
        <v>82</v>
      </c>
      <c r="I31" s="20" t="s">
        <v>236</v>
      </c>
      <c r="J31" s="18" t="s">
        <v>90</v>
      </c>
    </row>
    <row r="32" spans="1:10" ht="90" x14ac:dyDescent="0.25">
      <c r="A32" s="17">
        <f>A31</f>
        <v>44166</v>
      </c>
      <c r="B32" s="18">
        <v>10668</v>
      </c>
      <c r="C32" s="19" t="s">
        <v>12</v>
      </c>
      <c r="D32" s="20" t="s">
        <v>142</v>
      </c>
      <c r="E32" s="18" t="s">
        <v>143</v>
      </c>
      <c r="F32" s="19" t="s">
        <v>13</v>
      </c>
      <c r="G32" s="19" t="s">
        <v>144</v>
      </c>
      <c r="H32" s="19" t="s">
        <v>82</v>
      </c>
      <c r="I32" s="22" t="s">
        <v>145</v>
      </c>
      <c r="J32" s="20" t="s">
        <v>243</v>
      </c>
    </row>
    <row r="33" spans="1:10" ht="90" x14ac:dyDescent="0.25">
      <c r="A33" s="17">
        <f>A31+30</f>
        <v>44196</v>
      </c>
      <c r="B33" s="18">
        <v>4216</v>
      </c>
      <c r="C33" s="19" t="s">
        <v>37</v>
      </c>
      <c r="D33" s="20" t="s">
        <v>38</v>
      </c>
      <c r="E33" s="18" t="s">
        <v>140</v>
      </c>
      <c r="F33" s="19" t="s">
        <v>13</v>
      </c>
      <c r="G33" s="19" t="s">
        <v>17</v>
      </c>
      <c r="H33" s="19" t="s">
        <v>82</v>
      </c>
      <c r="I33" s="22" t="s">
        <v>185</v>
      </c>
      <c r="J33" s="18" t="s">
        <v>90</v>
      </c>
    </row>
    <row r="34" spans="1:10" ht="60" x14ac:dyDescent="0.25">
      <c r="A34" s="17">
        <f>A31+30</f>
        <v>44196</v>
      </c>
      <c r="B34" s="18">
        <v>10784</v>
      </c>
      <c r="C34" s="19" t="s">
        <v>163</v>
      </c>
      <c r="D34" s="20" t="s">
        <v>157</v>
      </c>
      <c r="E34" s="18" t="s">
        <v>156</v>
      </c>
      <c r="F34" s="19" t="s">
        <v>234</v>
      </c>
      <c r="G34" s="19" t="s">
        <v>102</v>
      </c>
      <c r="H34" s="19" t="s">
        <v>82</v>
      </c>
      <c r="I34" s="18" t="s">
        <v>107</v>
      </c>
      <c r="J34" s="18" t="s">
        <v>107</v>
      </c>
    </row>
    <row r="35" spans="1:10" ht="60" x14ac:dyDescent="0.25">
      <c r="A35" s="17">
        <f>A31+30</f>
        <v>44196</v>
      </c>
      <c r="B35" s="18" t="s">
        <v>14</v>
      </c>
      <c r="C35" s="19" t="s">
        <v>15</v>
      </c>
      <c r="D35" s="20" t="s">
        <v>207</v>
      </c>
      <c r="E35" s="18" t="s">
        <v>140</v>
      </c>
      <c r="F35" s="19" t="s">
        <v>16</v>
      </c>
      <c r="G35" s="19" t="s">
        <v>17</v>
      </c>
      <c r="H35" s="19" t="s">
        <v>82</v>
      </c>
      <c r="I35" s="18" t="s">
        <v>90</v>
      </c>
      <c r="J35" s="18" t="s">
        <v>90</v>
      </c>
    </row>
    <row r="36" spans="1:10" ht="90" x14ac:dyDescent="0.25">
      <c r="A36" s="11">
        <f>A31+31</f>
        <v>44197</v>
      </c>
      <c r="B36" s="12" t="s">
        <v>8</v>
      </c>
      <c r="C36" s="8" t="s">
        <v>226</v>
      </c>
      <c r="D36" s="5" t="s">
        <v>227</v>
      </c>
      <c r="E36" s="12" t="s">
        <v>218</v>
      </c>
      <c r="F36" s="8" t="s">
        <v>10</v>
      </c>
      <c r="G36" s="8" t="s">
        <v>11</v>
      </c>
      <c r="H36" s="8" t="s">
        <v>82</v>
      </c>
      <c r="I36" s="12" t="s">
        <v>90</v>
      </c>
      <c r="J36" s="12" t="s">
        <v>90</v>
      </c>
    </row>
    <row r="37" spans="1:10" ht="75" x14ac:dyDescent="0.25">
      <c r="A37" s="11">
        <f>A36</f>
        <v>44197</v>
      </c>
      <c r="B37" s="12">
        <v>5023</v>
      </c>
      <c r="C37" s="8" t="s">
        <v>190</v>
      </c>
      <c r="D37" s="5" t="s">
        <v>189</v>
      </c>
      <c r="E37" s="12" t="s">
        <v>143</v>
      </c>
      <c r="F37" s="8" t="s">
        <v>13</v>
      </c>
      <c r="G37" s="8" t="s">
        <v>144</v>
      </c>
      <c r="H37" s="8" t="s">
        <v>82</v>
      </c>
      <c r="I37" s="5" t="s">
        <v>188</v>
      </c>
      <c r="J37" s="12" t="s">
        <v>90</v>
      </c>
    </row>
    <row r="38" spans="1:10" ht="90" x14ac:dyDescent="0.25">
      <c r="A38" s="11">
        <f>A36+14</f>
        <v>44211</v>
      </c>
      <c r="B38" s="12">
        <v>10668</v>
      </c>
      <c r="C38" s="8" t="s">
        <v>12</v>
      </c>
      <c r="D38" s="5" t="s">
        <v>142</v>
      </c>
      <c r="E38" s="12" t="s">
        <v>143</v>
      </c>
      <c r="F38" s="8" t="s">
        <v>13</v>
      </c>
      <c r="G38" s="8" t="s">
        <v>144</v>
      </c>
      <c r="H38" s="8" t="s">
        <v>82</v>
      </c>
      <c r="I38" s="9" t="s">
        <v>145</v>
      </c>
      <c r="J38" s="5" t="s">
        <v>243</v>
      </c>
    </row>
    <row r="39" spans="1:10" ht="75" x14ac:dyDescent="0.25">
      <c r="A39" s="11">
        <f>A36+30</f>
        <v>44227</v>
      </c>
      <c r="B39" s="12">
        <v>4584</v>
      </c>
      <c r="C39" s="8" t="s">
        <v>137</v>
      </c>
      <c r="D39" s="5" t="s">
        <v>135</v>
      </c>
      <c r="E39" s="12" t="s">
        <v>134</v>
      </c>
      <c r="F39" s="8" t="s">
        <v>13</v>
      </c>
      <c r="G39" s="8" t="s">
        <v>39</v>
      </c>
      <c r="H39" s="8" t="s">
        <v>82</v>
      </c>
      <c r="I39" s="9" t="s">
        <v>138</v>
      </c>
      <c r="J39" s="9" t="s">
        <v>136</v>
      </c>
    </row>
    <row r="40" spans="1:10" ht="60" x14ac:dyDescent="0.25">
      <c r="A40" s="11">
        <f>A36+30</f>
        <v>44227</v>
      </c>
      <c r="B40" s="12">
        <v>10784</v>
      </c>
      <c r="C40" s="8" t="s">
        <v>164</v>
      </c>
      <c r="D40" s="5" t="s">
        <v>157</v>
      </c>
      <c r="E40" s="12" t="s">
        <v>156</v>
      </c>
      <c r="F40" s="8" t="s">
        <v>234</v>
      </c>
      <c r="G40" s="8" t="s">
        <v>102</v>
      </c>
      <c r="H40" s="8" t="s">
        <v>82</v>
      </c>
      <c r="I40" s="12" t="s">
        <v>107</v>
      </c>
      <c r="J40" s="12" t="s">
        <v>107</v>
      </c>
    </row>
    <row r="41" spans="1:10" ht="60" x14ac:dyDescent="0.25">
      <c r="A41" s="45">
        <f>A36+30</f>
        <v>44227</v>
      </c>
      <c r="B41" s="46">
        <v>1728</v>
      </c>
      <c r="C41" s="8" t="s">
        <v>108</v>
      </c>
      <c r="D41" s="5" t="s">
        <v>110</v>
      </c>
      <c r="E41" s="41" t="s">
        <v>218</v>
      </c>
      <c r="F41" s="8" t="s">
        <v>234</v>
      </c>
      <c r="G41" s="8" t="s">
        <v>102</v>
      </c>
      <c r="H41" s="41" t="s">
        <v>82</v>
      </c>
      <c r="I41" s="41" t="s">
        <v>117</v>
      </c>
      <c r="J41" s="41" t="s">
        <v>107</v>
      </c>
    </row>
    <row r="42" spans="1:10" ht="45" x14ac:dyDescent="0.25">
      <c r="A42" s="45"/>
      <c r="B42" s="46"/>
      <c r="C42" s="8" t="s">
        <v>109</v>
      </c>
      <c r="D42" s="5" t="s">
        <v>111</v>
      </c>
      <c r="E42" s="42"/>
      <c r="F42" s="8" t="s">
        <v>13</v>
      </c>
      <c r="G42" s="8" t="s">
        <v>18</v>
      </c>
      <c r="H42" s="42"/>
      <c r="I42" s="42"/>
      <c r="J42" s="42"/>
    </row>
    <row r="43" spans="1:10" ht="45" x14ac:dyDescent="0.25">
      <c r="A43" s="11">
        <f>A36+30</f>
        <v>44227</v>
      </c>
      <c r="B43" s="12" t="s">
        <v>40</v>
      </c>
      <c r="C43" s="8" t="s">
        <v>41</v>
      </c>
      <c r="D43" s="5" t="s">
        <v>182</v>
      </c>
      <c r="E43" s="12" t="s">
        <v>143</v>
      </c>
      <c r="F43" s="8" t="s">
        <v>42</v>
      </c>
      <c r="G43" s="8" t="s">
        <v>18</v>
      </c>
      <c r="H43" s="8" t="s">
        <v>82</v>
      </c>
      <c r="I43" s="5" t="s">
        <v>181</v>
      </c>
      <c r="J43" s="12" t="s">
        <v>90</v>
      </c>
    </row>
    <row r="44" spans="1:10" ht="60" x14ac:dyDescent="0.25">
      <c r="A44" s="11">
        <f>A31+30</f>
        <v>44196</v>
      </c>
      <c r="B44" s="12" t="s">
        <v>14</v>
      </c>
      <c r="C44" s="8" t="s">
        <v>15</v>
      </c>
      <c r="D44" s="5" t="s">
        <v>207</v>
      </c>
      <c r="E44" s="12" t="s">
        <v>140</v>
      </c>
      <c r="F44" s="8" t="s">
        <v>16</v>
      </c>
      <c r="G44" s="8" t="s">
        <v>17</v>
      </c>
      <c r="H44" s="8" t="s">
        <v>82</v>
      </c>
      <c r="I44" s="12" t="s">
        <v>90</v>
      </c>
      <c r="J44" s="12" t="s">
        <v>90</v>
      </c>
    </row>
    <row r="45" spans="1:10" ht="90" x14ac:dyDescent="0.25">
      <c r="A45" s="17">
        <f>A31+45</f>
        <v>44211</v>
      </c>
      <c r="B45" s="18">
        <v>10668</v>
      </c>
      <c r="C45" s="19" t="s">
        <v>12</v>
      </c>
      <c r="D45" s="20" t="s">
        <v>142</v>
      </c>
      <c r="E45" s="18" t="s">
        <v>143</v>
      </c>
      <c r="F45" s="19" t="s">
        <v>13</v>
      </c>
      <c r="G45" s="19" t="s">
        <v>144</v>
      </c>
      <c r="H45" s="19" t="s">
        <v>82</v>
      </c>
      <c r="I45" s="22" t="s">
        <v>145</v>
      </c>
      <c r="J45" s="20" t="s">
        <v>243</v>
      </c>
    </row>
    <row r="46" spans="1:10" ht="60" x14ac:dyDescent="0.25">
      <c r="A46" s="17">
        <f>A45+31</f>
        <v>44242</v>
      </c>
      <c r="B46" s="18">
        <v>1295</v>
      </c>
      <c r="C46" s="19" t="s">
        <v>103</v>
      </c>
      <c r="D46" s="20" t="s">
        <v>105</v>
      </c>
      <c r="E46" s="18" t="s">
        <v>218</v>
      </c>
      <c r="F46" s="19" t="s">
        <v>106</v>
      </c>
      <c r="G46" s="19" t="s">
        <v>7</v>
      </c>
      <c r="H46" s="19" t="s">
        <v>82</v>
      </c>
      <c r="I46" s="20" t="s">
        <v>235</v>
      </c>
      <c r="J46" s="18" t="s">
        <v>107</v>
      </c>
    </row>
    <row r="47" spans="1:10" ht="60" x14ac:dyDescent="0.25">
      <c r="A47" s="17">
        <f>A46+13</f>
        <v>44255</v>
      </c>
      <c r="B47" s="18">
        <v>10784</v>
      </c>
      <c r="C47" s="19" t="s">
        <v>165</v>
      </c>
      <c r="D47" s="20" t="s">
        <v>157</v>
      </c>
      <c r="E47" s="18" t="s">
        <v>156</v>
      </c>
      <c r="F47" s="19" t="s">
        <v>234</v>
      </c>
      <c r="G47" s="19" t="s">
        <v>102</v>
      </c>
      <c r="H47" s="19" t="s">
        <v>82</v>
      </c>
      <c r="I47" s="18" t="s">
        <v>107</v>
      </c>
      <c r="J47" s="18" t="s">
        <v>107</v>
      </c>
    </row>
    <row r="48" spans="1:10" ht="60" x14ac:dyDescent="0.25">
      <c r="A48" s="17">
        <f>A46+13</f>
        <v>44255</v>
      </c>
      <c r="B48" s="18" t="s">
        <v>14</v>
      </c>
      <c r="C48" s="19" t="s">
        <v>15</v>
      </c>
      <c r="D48" s="20" t="s">
        <v>207</v>
      </c>
      <c r="E48" s="18" t="s">
        <v>140</v>
      </c>
      <c r="F48" s="19" t="s">
        <v>16</v>
      </c>
      <c r="G48" s="19" t="s">
        <v>17</v>
      </c>
      <c r="H48" s="19" t="s">
        <v>82</v>
      </c>
      <c r="I48" s="18" t="s">
        <v>90</v>
      </c>
      <c r="J48" s="18" t="s">
        <v>90</v>
      </c>
    </row>
    <row r="49" spans="1:10" ht="90" x14ac:dyDescent="0.25">
      <c r="A49" s="11">
        <f>A48+15</f>
        <v>44270</v>
      </c>
      <c r="B49" s="12">
        <v>10668</v>
      </c>
      <c r="C49" s="8" t="s">
        <v>12</v>
      </c>
      <c r="D49" s="5" t="s">
        <v>142</v>
      </c>
      <c r="E49" s="12" t="s">
        <v>143</v>
      </c>
      <c r="F49" s="8" t="s">
        <v>13</v>
      </c>
      <c r="G49" s="8" t="s">
        <v>144</v>
      </c>
      <c r="H49" s="8" t="s">
        <v>82</v>
      </c>
      <c r="I49" s="9" t="s">
        <v>145</v>
      </c>
      <c r="J49" s="5" t="s">
        <v>243</v>
      </c>
    </row>
    <row r="50" spans="1:10" ht="60" x14ac:dyDescent="0.25">
      <c r="A50" s="11">
        <f>A49+16</f>
        <v>44286</v>
      </c>
      <c r="B50" s="12">
        <v>10784</v>
      </c>
      <c r="C50" s="8" t="s">
        <v>166</v>
      </c>
      <c r="D50" s="5" t="s">
        <v>157</v>
      </c>
      <c r="E50" s="12" t="s">
        <v>156</v>
      </c>
      <c r="F50" s="8" t="s">
        <v>234</v>
      </c>
      <c r="G50" s="8" t="s">
        <v>102</v>
      </c>
      <c r="H50" s="8" t="s">
        <v>82</v>
      </c>
      <c r="I50" s="12" t="s">
        <v>107</v>
      </c>
      <c r="J50" s="12" t="s">
        <v>107</v>
      </c>
    </row>
    <row r="51" spans="1:10" ht="60" x14ac:dyDescent="0.25">
      <c r="A51" s="11">
        <f>A49+16</f>
        <v>44286</v>
      </c>
      <c r="B51" s="12" t="s">
        <v>14</v>
      </c>
      <c r="C51" s="8" t="s">
        <v>15</v>
      </c>
      <c r="D51" s="5" t="s">
        <v>207</v>
      </c>
      <c r="E51" s="12" t="s">
        <v>140</v>
      </c>
      <c r="F51" s="8" t="s">
        <v>16</v>
      </c>
      <c r="G51" s="8" t="s">
        <v>17</v>
      </c>
      <c r="H51" s="8" t="s">
        <v>82</v>
      </c>
      <c r="I51" s="12" t="s">
        <v>90</v>
      </c>
      <c r="J51" s="12" t="s">
        <v>90</v>
      </c>
    </row>
    <row r="52" spans="1:10" ht="75" x14ac:dyDescent="0.25">
      <c r="A52" s="51">
        <f>A49+17</f>
        <v>44287</v>
      </c>
      <c r="B52" s="35" t="s">
        <v>229</v>
      </c>
      <c r="C52" s="19" t="s">
        <v>43</v>
      </c>
      <c r="D52" s="26" t="s">
        <v>219</v>
      </c>
      <c r="E52" s="35" t="s">
        <v>218</v>
      </c>
      <c r="F52" s="35" t="s">
        <v>16</v>
      </c>
      <c r="G52" s="35" t="s">
        <v>232</v>
      </c>
      <c r="H52" s="35" t="s">
        <v>82</v>
      </c>
      <c r="I52" s="35" t="s">
        <v>233</v>
      </c>
      <c r="J52" s="35" t="s">
        <v>90</v>
      </c>
    </row>
    <row r="53" spans="1:10" ht="75" x14ac:dyDescent="0.25">
      <c r="A53" s="52"/>
      <c r="B53" s="36"/>
      <c r="C53" s="19" t="s">
        <v>230</v>
      </c>
      <c r="D53" s="20" t="s">
        <v>231</v>
      </c>
      <c r="E53" s="36"/>
      <c r="F53" s="36"/>
      <c r="G53" s="36"/>
      <c r="H53" s="36"/>
      <c r="I53" s="36"/>
      <c r="J53" s="36"/>
    </row>
    <row r="54" spans="1:10" ht="105" x14ac:dyDescent="0.25">
      <c r="A54" s="17">
        <f>A52+14</f>
        <v>44301</v>
      </c>
      <c r="B54" s="18" t="s">
        <v>26</v>
      </c>
      <c r="C54" s="19" t="s">
        <v>27</v>
      </c>
      <c r="D54" s="18" t="s">
        <v>28</v>
      </c>
      <c r="E54" s="18" t="s">
        <v>218</v>
      </c>
      <c r="F54" s="19" t="s">
        <v>29</v>
      </c>
      <c r="G54" s="19" t="s">
        <v>30</v>
      </c>
      <c r="H54" s="19" t="s">
        <v>21</v>
      </c>
      <c r="I54" s="18" t="s">
        <v>90</v>
      </c>
      <c r="J54" s="18" t="s">
        <v>90</v>
      </c>
    </row>
    <row r="55" spans="1:10" ht="90" x14ac:dyDescent="0.25">
      <c r="A55" s="17">
        <f>A52+14</f>
        <v>44301</v>
      </c>
      <c r="B55" s="18">
        <v>10668</v>
      </c>
      <c r="C55" s="19" t="s">
        <v>12</v>
      </c>
      <c r="D55" s="20" t="s">
        <v>142</v>
      </c>
      <c r="E55" s="18" t="s">
        <v>143</v>
      </c>
      <c r="F55" s="19" t="s">
        <v>13</v>
      </c>
      <c r="G55" s="19" t="s">
        <v>144</v>
      </c>
      <c r="H55" s="19" t="s">
        <v>82</v>
      </c>
      <c r="I55" s="22" t="s">
        <v>145</v>
      </c>
      <c r="J55" s="20" t="s">
        <v>243</v>
      </c>
    </row>
    <row r="56" spans="1:10" ht="75" x14ac:dyDescent="0.25">
      <c r="A56" s="17">
        <f>A55</f>
        <v>44301</v>
      </c>
      <c r="B56" s="18" t="s">
        <v>44</v>
      </c>
      <c r="C56" s="19" t="s">
        <v>45</v>
      </c>
      <c r="D56" s="20" t="s">
        <v>130</v>
      </c>
      <c r="E56" s="18" t="s">
        <v>218</v>
      </c>
      <c r="F56" s="19" t="s">
        <v>131</v>
      </c>
      <c r="G56" s="27" t="s">
        <v>132</v>
      </c>
      <c r="H56" s="19" t="s">
        <v>82</v>
      </c>
      <c r="I56" s="28" t="s">
        <v>133</v>
      </c>
      <c r="J56" s="18" t="s">
        <v>90</v>
      </c>
    </row>
    <row r="57" spans="1:10" ht="60" x14ac:dyDescent="0.25">
      <c r="A57" s="17">
        <f>A56+15</f>
        <v>44316</v>
      </c>
      <c r="B57" s="18">
        <v>10784</v>
      </c>
      <c r="C57" s="19" t="s">
        <v>167</v>
      </c>
      <c r="D57" s="20" t="s">
        <v>157</v>
      </c>
      <c r="E57" s="18" t="s">
        <v>156</v>
      </c>
      <c r="F57" s="19" t="s">
        <v>234</v>
      </c>
      <c r="G57" s="19" t="s">
        <v>102</v>
      </c>
      <c r="H57" s="19" t="s">
        <v>82</v>
      </c>
      <c r="I57" s="18" t="s">
        <v>107</v>
      </c>
      <c r="J57" s="18" t="s">
        <v>107</v>
      </c>
    </row>
    <row r="58" spans="1:10" ht="60" x14ac:dyDescent="0.25">
      <c r="A58" s="17">
        <f>A57</f>
        <v>44316</v>
      </c>
      <c r="B58" s="18" t="s">
        <v>14</v>
      </c>
      <c r="C58" s="19" t="s">
        <v>15</v>
      </c>
      <c r="D58" s="20" t="s">
        <v>207</v>
      </c>
      <c r="E58" s="18" t="s">
        <v>140</v>
      </c>
      <c r="F58" s="19" t="s">
        <v>16</v>
      </c>
      <c r="G58" s="19" t="s">
        <v>17</v>
      </c>
      <c r="H58" s="19" t="s">
        <v>82</v>
      </c>
      <c r="I58" s="18" t="s">
        <v>90</v>
      </c>
      <c r="J58" s="18" t="s">
        <v>90</v>
      </c>
    </row>
    <row r="59" spans="1:10" ht="75" x14ac:dyDescent="0.25">
      <c r="A59" s="11">
        <f>A58+1</f>
        <v>44317</v>
      </c>
      <c r="B59" s="12">
        <v>10680</v>
      </c>
      <c r="C59" s="8" t="s">
        <v>147</v>
      </c>
      <c r="D59" s="5" t="s">
        <v>146</v>
      </c>
      <c r="E59" s="12" t="s">
        <v>143</v>
      </c>
      <c r="F59" s="8" t="s">
        <v>42</v>
      </c>
      <c r="G59" s="8" t="s">
        <v>144</v>
      </c>
      <c r="H59" s="8" t="s">
        <v>82</v>
      </c>
      <c r="I59" s="9" t="s">
        <v>148</v>
      </c>
      <c r="J59" s="5" t="s">
        <v>243</v>
      </c>
    </row>
    <row r="60" spans="1:10" ht="90" x14ac:dyDescent="0.25">
      <c r="A60" s="11">
        <f>A59+14</f>
        <v>44331</v>
      </c>
      <c r="B60" s="12">
        <v>10668</v>
      </c>
      <c r="C60" s="8" t="s">
        <v>12</v>
      </c>
      <c r="D60" s="5" t="s">
        <v>142</v>
      </c>
      <c r="E60" s="12" t="s">
        <v>143</v>
      </c>
      <c r="F60" s="8" t="s">
        <v>13</v>
      </c>
      <c r="G60" s="8" t="s">
        <v>144</v>
      </c>
      <c r="H60" s="8" t="s">
        <v>82</v>
      </c>
      <c r="I60" s="9" t="s">
        <v>145</v>
      </c>
      <c r="J60" s="5" t="s">
        <v>243</v>
      </c>
    </row>
    <row r="61" spans="1:10" ht="90" x14ac:dyDescent="0.25">
      <c r="A61" s="11">
        <f>A60</f>
        <v>44331</v>
      </c>
      <c r="B61" s="12" t="s">
        <v>33</v>
      </c>
      <c r="C61" s="8" t="s">
        <v>211</v>
      </c>
      <c r="D61" s="5" t="s">
        <v>209</v>
      </c>
      <c r="E61" s="12" t="s">
        <v>134</v>
      </c>
      <c r="F61" s="8" t="s">
        <v>10</v>
      </c>
      <c r="G61" s="8" t="s">
        <v>34</v>
      </c>
      <c r="H61" s="8" t="s">
        <v>21</v>
      </c>
      <c r="I61" s="9" t="s">
        <v>214</v>
      </c>
      <c r="J61" s="12" t="s">
        <v>90</v>
      </c>
    </row>
    <row r="62" spans="1:10" ht="60" x14ac:dyDescent="0.25">
      <c r="A62" s="11">
        <f>A61+16</f>
        <v>44347</v>
      </c>
      <c r="B62" s="12">
        <v>10784</v>
      </c>
      <c r="C62" s="8" t="s">
        <v>168</v>
      </c>
      <c r="D62" s="5" t="s">
        <v>157</v>
      </c>
      <c r="E62" s="12" t="s">
        <v>156</v>
      </c>
      <c r="F62" s="8" t="s">
        <v>234</v>
      </c>
      <c r="G62" s="8" t="s">
        <v>102</v>
      </c>
      <c r="H62" s="8" t="s">
        <v>82</v>
      </c>
      <c r="I62" s="12" t="s">
        <v>107</v>
      </c>
      <c r="J62" s="12" t="s">
        <v>107</v>
      </c>
    </row>
    <row r="63" spans="1:10" ht="60" x14ac:dyDescent="0.25">
      <c r="A63" s="11">
        <f>A62</f>
        <v>44347</v>
      </c>
      <c r="B63" s="12" t="s">
        <v>14</v>
      </c>
      <c r="C63" s="8" t="s">
        <v>15</v>
      </c>
      <c r="D63" s="5" t="s">
        <v>207</v>
      </c>
      <c r="E63" s="12" t="s">
        <v>140</v>
      </c>
      <c r="F63" s="8" t="s">
        <v>16</v>
      </c>
      <c r="G63" s="8" t="s">
        <v>17</v>
      </c>
      <c r="H63" s="8" t="s">
        <v>82</v>
      </c>
      <c r="I63" s="12" t="s">
        <v>90</v>
      </c>
      <c r="J63" s="12" t="s">
        <v>90</v>
      </c>
    </row>
    <row r="64" spans="1:10" ht="90" x14ac:dyDescent="0.25">
      <c r="A64" s="17">
        <f>A63+15</f>
        <v>44362</v>
      </c>
      <c r="B64" s="18">
        <v>10668</v>
      </c>
      <c r="C64" s="19" t="s">
        <v>12</v>
      </c>
      <c r="D64" s="20" t="s">
        <v>142</v>
      </c>
      <c r="E64" s="18" t="s">
        <v>143</v>
      </c>
      <c r="F64" s="19" t="s">
        <v>13</v>
      </c>
      <c r="G64" s="19" t="s">
        <v>144</v>
      </c>
      <c r="H64" s="19" t="s">
        <v>82</v>
      </c>
      <c r="I64" s="22" t="s">
        <v>145</v>
      </c>
      <c r="J64" s="20" t="s">
        <v>243</v>
      </c>
    </row>
    <row r="65" spans="1:10" ht="75" x14ac:dyDescent="0.25">
      <c r="A65" s="17">
        <f>A64</f>
        <v>44362</v>
      </c>
      <c r="B65" s="32" t="s">
        <v>26</v>
      </c>
      <c r="C65" s="19" t="s">
        <v>200</v>
      </c>
      <c r="D65" s="20" t="s">
        <v>199</v>
      </c>
      <c r="E65" s="18" t="s">
        <v>218</v>
      </c>
      <c r="F65" s="19" t="s">
        <v>217</v>
      </c>
      <c r="G65" s="19" t="s">
        <v>201</v>
      </c>
      <c r="H65" s="19" t="s">
        <v>82</v>
      </c>
      <c r="I65" s="18" t="s">
        <v>90</v>
      </c>
      <c r="J65" s="18" t="s">
        <v>90</v>
      </c>
    </row>
    <row r="66" spans="1:10" ht="45" x14ac:dyDescent="0.25">
      <c r="A66" s="17">
        <f>A65+15</f>
        <v>44377</v>
      </c>
      <c r="B66" s="18">
        <v>2630</v>
      </c>
      <c r="C66" s="19" t="s">
        <v>46</v>
      </c>
      <c r="D66" s="20" t="s">
        <v>123</v>
      </c>
      <c r="E66" s="18" t="s">
        <v>218</v>
      </c>
      <c r="F66" s="19" t="s">
        <v>13</v>
      </c>
      <c r="G66" s="19" t="s">
        <v>23</v>
      </c>
      <c r="H66" s="19" t="s">
        <v>82</v>
      </c>
      <c r="I66" s="18" t="s">
        <v>90</v>
      </c>
      <c r="J66" s="18" t="s">
        <v>90</v>
      </c>
    </row>
    <row r="67" spans="1:10" ht="60" x14ac:dyDescent="0.25">
      <c r="A67" s="17">
        <f>A66</f>
        <v>44377</v>
      </c>
      <c r="B67" s="18">
        <v>2863</v>
      </c>
      <c r="C67" s="19" t="s">
        <v>47</v>
      </c>
      <c r="D67" s="20" t="s">
        <v>48</v>
      </c>
      <c r="E67" s="18" t="s">
        <v>183</v>
      </c>
      <c r="F67" s="19" t="s">
        <v>13</v>
      </c>
      <c r="G67" s="27" t="s">
        <v>49</v>
      </c>
      <c r="H67" s="19" t="s">
        <v>82</v>
      </c>
      <c r="I67" s="19" t="s">
        <v>239</v>
      </c>
      <c r="J67" s="18" t="s">
        <v>90</v>
      </c>
    </row>
    <row r="68" spans="1:10" ht="75" x14ac:dyDescent="0.25">
      <c r="A68" s="17">
        <f>A67</f>
        <v>44377</v>
      </c>
      <c r="B68" s="18">
        <v>10057</v>
      </c>
      <c r="C68" s="19" t="s">
        <v>191</v>
      </c>
      <c r="D68" s="20" t="s">
        <v>192</v>
      </c>
      <c r="E68" s="18" t="s">
        <v>143</v>
      </c>
      <c r="F68" s="19" t="s">
        <v>13</v>
      </c>
      <c r="G68" s="19" t="s">
        <v>144</v>
      </c>
      <c r="H68" s="19" t="s">
        <v>82</v>
      </c>
      <c r="I68" s="22" t="s">
        <v>193</v>
      </c>
      <c r="J68" s="18" t="s">
        <v>90</v>
      </c>
    </row>
    <row r="69" spans="1:10" ht="60" x14ac:dyDescent="0.25">
      <c r="A69" s="17">
        <f>A68</f>
        <v>44377</v>
      </c>
      <c r="B69" s="18">
        <v>10784</v>
      </c>
      <c r="C69" s="19" t="s">
        <v>169</v>
      </c>
      <c r="D69" s="20" t="s">
        <v>157</v>
      </c>
      <c r="E69" s="18" t="s">
        <v>156</v>
      </c>
      <c r="F69" s="19" t="s">
        <v>234</v>
      </c>
      <c r="G69" s="19" t="s">
        <v>102</v>
      </c>
      <c r="H69" s="19" t="s">
        <v>82</v>
      </c>
      <c r="I69" s="18" t="s">
        <v>107</v>
      </c>
      <c r="J69" s="18" t="s">
        <v>107</v>
      </c>
    </row>
    <row r="70" spans="1:10" ht="60" x14ac:dyDescent="0.25">
      <c r="A70" s="17">
        <f>A69</f>
        <v>44377</v>
      </c>
      <c r="B70" s="18" t="s">
        <v>14</v>
      </c>
      <c r="C70" s="19" t="s">
        <v>15</v>
      </c>
      <c r="D70" s="20" t="s">
        <v>207</v>
      </c>
      <c r="E70" s="18" t="s">
        <v>140</v>
      </c>
      <c r="F70" s="19" t="s">
        <v>16</v>
      </c>
      <c r="G70" s="19" t="s">
        <v>17</v>
      </c>
      <c r="H70" s="19" t="s">
        <v>82</v>
      </c>
      <c r="I70" s="18" t="s">
        <v>90</v>
      </c>
      <c r="J70" s="18" t="s">
        <v>90</v>
      </c>
    </row>
    <row r="71" spans="1:10" ht="60" x14ac:dyDescent="0.25">
      <c r="A71" s="47">
        <f>A70</f>
        <v>44377</v>
      </c>
      <c r="B71" s="50" t="s">
        <v>124</v>
      </c>
      <c r="C71" s="19" t="s">
        <v>125</v>
      </c>
      <c r="D71" s="20" t="s">
        <v>128</v>
      </c>
      <c r="E71" s="35" t="s">
        <v>218</v>
      </c>
      <c r="F71" s="19" t="s">
        <v>234</v>
      </c>
      <c r="G71" s="19" t="s">
        <v>102</v>
      </c>
      <c r="H71" s="35" t="s">
        <v>82</v>
      </c>
      <c r="I71" s="33" t="s">
        <v>129</v>
      </c>
      <c r="J71" s="35" t="s">
        <v>107</v>
      </c>
    </row>
    <row r="72" spans="1:10" ht="45" x14ac:dyDescent="0.25">
      <c r="A72" s="47"/>
      <c r="B72" s="50"/>
      <c r="C72" s="19" t="s">
        <v>126</v>
      </c>
      <c r="D72" s="20" t="s">
        <v>127</v>
      </c>
      <c r="E72" s="36"/>
      <c r="F72" s="19" t="s">
        <v>13</v>
      </c>
      <c r="G72" s="19" t="s">
        <v>18</v>
      </c>
      <c r="H72" s="36"/>
      <c r="I72" s="34"/>
      <c r="J72" s="36"/>
    </row>
    <row r="73" spans="1:10" ht="45" x14ac:dyDescent="0.25">
      <c r="A73" s="37" t="s">
        <v>50</v>
      </c>
      <c r="B73" s="39">
        <v>450</v>
      </c>
      <c r="C73" s="15" t="s">
        <v>240</v>
      </c>
      <c r="D73" s="16" t="s">
        <v>242</v>
      </c>
      <c r="E73" s="39" t="s">
        <v>218</v>
      </c>
      <c r="F73" s="15" t="s">
        <v>234</v>
      </c>
      <c r="G73" s="15" t="s">
        <v>7</v>
      </c>
      <c r="H73" s="15" t="s">
        <v>82</v>
      </c>
      <c r="I73" s="16" t="s">
        <v>180</v>
      </c>
      <c r="J73" s="14" t="s">
        <v>90</v>
      </c>
    </row>
    <row r="74" spans="1:10" ht="45" x14ac:dyDescent="0.25">
      <c r="A74" s="38"/>
      <c r="B74" s="40"/>
      <c r="C74" s="15" t="s">
        <v>241</v>
      </c>
      <c r="D74" s="16" t="s">
        <v>99</v>
      </c>
      <c r="E74" s="40"/>
      <c r="F74" s="15" t="s">
        <v>112</v>
      </c>
      <c r="G74" s="15" t="s">
        <v>7</v>
      </c>
      <c r="H74" s="15" t="s">
        <v>82</v>
      </c>
      <c r="I74" s="16" t="s">
        <v>180</v>
      </c>
      <c r="J74" s="14" t="s">
        <v>90</v>
      </c>
    </row>
    <row r="75" spans="1:10" ht="45" x14ac:dyDescent="0.25">
      <c r="A75" s="13" t="s">
        <v>50</v>
      </c>
      <c r="B75" s="14">
        <v>1598</v>
      </c>
      <c r="C75" s="15" t="s">
        <v>51</v>
      </c>
      <c r="D75" s="16" t="s">
        <v>52</v>
      </c>
      <c r="E75" s="14" t="s">
        <v>143</v>
      </c>
      <c r="F75" s="49" t="s">
        <v>53</v>
      </c>
      <c r="G75" s="49"/>
      <c r="H75" s="49"/>
      <c r="I75" s="16" t="s">
        <v>181</v>
      </c>
      <c r="J75" s="14" t="s">
        <v>90</v>
      </c>
    </row>
    <row r="76" spans="1:10" ht="75" x14ac:dyDescent="0.25">
      <c r="A76" s="13" t="s">
        <v>50</v>
      </c>
      <c r="B76" s="14">
        <v>1831</v>
      </c>
      <c r="C76" s="15" t="s">
        <v>54</v>
      </c>
      <c r="D76" s="16" t="s">
        <v>115</v>
      </c>
      <c r="E76" s="14" t="s">
        <v>218</v>
      </c>
      <c r="F76" s="29" t="s">
        <v>116</v>
      </c>
      <c r="G76" s="15" t="s">
        <v>18</v>
      </c>
      <c r="H76" s="15" t="s">
        <v>82</v>
      </c>
      <c r="I76" s="15" t="s">
        <v>117</v>
      </c>
      <c r="J76" s="14" t="s">
        <v>90</v>
      </c>
    </row>
    <row r="77" spans="1:10" ht="45" x14ac:dyDescent="0.25">
      <c r="A77" s="13" t="s">
        <v>50</v>
      </c>
      <c r="B77" s="14">
        <v>1842</v>
      </c>
      <c r="C77" s="15" t="s">
        <v>55</v>
      </c>
      <c r="D77" s="16" t="s">
        <v>118</v>
      </c>
      <c r="E77" s="14" t="s">
        <v>218</v>
      </c>
      <c r="F77" s="49" t="s">
        <v>119</v>
      </c>
      <c r="G77" s="49"/>
      <c r="H77" s="49"/>
      <c r="I77" s="14" t="s">
        <v>90</v>
      </c>
      <c r="J77" s="14" t="s">
        <v>90</v>
      </c>
    </row>
    <row r="78" spans="1:10" ht="90" x14ac:dyDescent="0.25">
      <c r="A78" s="13" t="s">
        <v>50</v>
      </c>
      <c r="B78" s="14">
        <v>4208</v>
      </c>
      <c r="C78" s="15" t="s">
        <v>56</v>
      </c>
      <c r="D78" s="16" t="s">
        <v>184</v>
      </c>
      <c r="E78" s="14" t="s">
        <v>140</v>
      </c>
      <c r="F78" s="15" t="s">
        <v>13</v>
      </c>
      <c r="G78" s="15" t="s">
        <v>17</v>
      </c>
      <c r="H78" s="15" t="s">
        <v>82</v>
      </c>
      <c r="I78" s="24" t="s">
        <v>185</v>
      </c>
      <c r="J78" s="14" t="s">
        <v>90</v>
      </c>
    </row>
    <row r="79" spans="1:10" ht="75" x14ac:dyDescent="0.25">
      <c r="A79" s="13" t="s">
        <v>50</v>
      </c>
      <c r="B79" s="14">
        <v>4578</v>
      </c>
      <c r="C79" s="15" t="s">
        <v>58</v>
      </c>
      <c r="D79" s="16" t="s">
        <v>57</v>
      </c>
      <c r="E79" s="14" t="s">
        <v>143</v>
      </c>
      <c r="F79" s="49" t="s">
        <v>53</v>
      </c>
      <c r="G79" s="49"/>
      <c r="H79" s="49"/>
      <c r="I79" s="16" t="s">
        <v>236</v>
      </c>
      <c r="J79" s="14" t="s">
        <v>90</v>
      </c>
    </row>
    <row r="80" spans="1:10" ht="75" x14ac:dyDescent="0.25">
      <c r="A80" s="13" t="s">
        <v>50</v>
      </c>
      <c r="B80" s="14">
        <v>5025</v>
      </c>
      <c r="C80" s="15" t="s">
        <v>187</v>
      </c>
      <c r="D80" s="16" t="s">
        <v>186</v>
      </c>
      <c r="E80" s="14" t="s">
        <v>143</v>
      </c>
      <c r="F80" s="15" t="s">
        <v>13</v>
      </c>
      <c r="G80" s="15" t="s">
        <v>144</v>
      </c>
      <c r="H80" s="15" t="s">
        <v>82</v>
      </c>
      <c r="I80" s="16" t="s">
        <v>188</v>
      </c>
      <c r="J80" s="14" t="s">
        <v>90</v>
      </c>
    </row>
    <row r="81" spans="1:10" ht="75" x14ac:dyDescent="0.25">
      <c r="A81" s="13" t="s">
        <v>50</v>
      </c>
      <c r="B81" s="14">
        <v>10071</v>
      </c>
      <c r="C81" s="15" t="s">
        <v>59</v>
      </c>
      <c r="D81" s="16" t="s">
        <v>139</v>
      </c>
      <c r="E81" s="14" t="s">
        <v>140</v>
      </c>
      <c r="F81" s="15" t="s">
        <v>13</v>
      </c>
      <c r="G81" s="15" t="s">
        <v>17</v>
      </c>
      <c r="H81" s="15" t="s">
        <v>82</v>
      </c>
      <c r="I81" s="24" t="s">
        <v>141</v>
      </c>
      <c r="J81" s="14" t="s">
        <v>90</v>
      </c>
    </row>
    <row r="82" spans="1:10" ht="75" x14ac:dyDescent="0.25">
      <c r="A82" s="13" t="s">
        <v>50</v>
      </c>
      <c r="B82" s="14">
        <v>10675</v>
      </c>
      <c r="C82" s="15" t="s">
        <v>60</v>
      </c>
      <c r="D82" s="16" t="s">
        <v>149</v>
      </c>
      <c r="E82" s="14" t="s">
        <v>140</v>
      </c>
      <c r="F82" s="15" t="s">
        <v>13</v>
      </c>
      <c r="G82" s="15" t="s">
        <v>17</v>
      </c>
      <c r="H82" s="15" t="s">
        <v>82</v>
      </c>
      <c r="I82" s="24" t="s">
        <v>150</v>
      </c>
      <c r="J82" s="14" t="s">
        <v>90</v>
      </c>
    </row>
    <row r="83" spans="1:10" ht="75" x14ac:dyDescent="0.25">
      <c r="A83" s="13" t="s">
        <v>50</v>
      </c>
      <c r="B83" s="14">
        <v>10697</v>
      </c>
      <c r="C83" s="15" t="s">
        <v>61</v>
      </c>
      <c r="D83" s="16" t="s">
        <v>151</v>
      </c>
      <c r="E83" s="14" t="s">
        <v>134</v>
      </c>
      <c r="F83" s="15" t="s">
        <v>13</v>
      </c>
      <c r="G83" s="15" t="s">
        <v>152</v>
      </c>
      <c r="H83" s="15" t="s">
        <v>82</v>
      </c>
      <c r="I83" s="24" t="s">
        <v>153</v>
      </c>
      <c r="J83" s="14" t="s">
        <v>90</v>
      </c>
    </row>
    <row r="84" spans="1:10" ht="75" x14ac:dyDescent="0.25">
      <c r="A84" s="13" t="s">
        <v>50</v>
      </c>
      <c r="B84" s="14">
        <v>10715</v>
      </c>
      <c r="C84" s="15" t="s">
        <v>62</v>
      </c>
      <c r="D84" s="16" t="s">
        <v>194</v>
      </c>
      <c r="E84" s="14" t="s">
        <v>134</v>
      </c>
      <c r="F84" s="15" t="s">
        <v>13</v>
      </c>
      <c r="G84" s="15" t="s">
        <v>152</v>
      </c>
      <c r="H84" s="15" t="s">
        <v>82</v>
      </c>
      <c r="I84" s="24" t="s">
        <v>195</v>
      </c>
      <c r="J84" s="14" t="s">
        <v>90</v>
      </c>
    </row>
    <row r="85" spans="1:10" ht="60" x14ac:dyDescent="0.25">
      <c r="A85" s="13" t="s">
        <v>50</v>
      </c>
      <c r="B85" s="14">
        <v>10716</v>
      </c>
      <c r="C85" s="15" t="s">
        <v>63</v>
      </c>
      <c r="D85" s="16" t="s">
        <v>196</v>
      </c>
      <c r="E85" s="14" t="s">
        <v>134</v>
      </c>
      <c r="F85" s="15" t="s">
        <v>13</v>
      </c>
      <c r="G85" s="15" t="s">
        <v>152</v>
      </c>
      <c r="H85" s="15" t="s">
        <v>82</v>
      </c>
      <c r="I85" s="24" t="s">
        <v>195</v>
      </c>
      <c r="J85" s="14" t="s">
        <v>90</v>
      </c>
    </row>
    <row r="86" spans="1:10" ht="75" x14ac:dyDescent="0.25">
      <c r="A86" s="13" t="s">
        <v>50</v>
      </c>
      <c r="B86" s="14">
        <v>10729</v>
      </c>
      <c r="C86" s="15" t="s">
        <v>64</v>
      </c>
      <c r="D86" s="16" t="s">
        <v>154</v>
      </c>
      <c r="E86" s="14" t="s">
        <v>140</v>
      </c>
      <c r="F86" s="15" t="s">
        <v>13</v>
      </c>
      <c r="G86" s="15" t="s">
        <v>17</v>
      </c>
      <c r="H86" s="15" t="s">
        <v>82</v>
      </c>
      <c r="I86" s="24" t="s">
        <v>155</v>
      </c>
      <c r="J86" s="14" t="s">
        <v>90</v>
      </c>
    </row>
    <row r="87" spans="1:10" ht="45" x14ac:dyDescent="0.25">
      <c r="A87" s="13" t="s">
        <v>50</v>
      </c>
      <c r="B87" s="14" t="s">
        <v>65</v>
      </c>
      <c r="C87" s="15" t="s">
        <v>66</v>
      </c>
      <c r="D87" s="16" t="s">
        <v>113</v>
      </c>
      <c r="E87" s="14" t="s">
        <v>218</v>
      </c>
      <c r="F87" s="49" t="s">
        <v>114</v>
      </c>
      <c r="G87" s="49"/>
      <c r="H87" s="49"/>
      <c r="I87" s="14" t="s">
        <v>90</v>
      </c>
      <c r="J87" s="14" t="s">
        <v>90</v>
      </c>
    </row>
    <row r="88" spans="1:10" ht="75" x14ac:dyDescent="0.25">
      <c r="A88" s="13" t="s">
        <v>50</v>
      </c>
      <c r="B88" s="14" t="s">
        <v>67</v>
      </c>
      <c r="C88" s="15" t="s">
        <v>68</v>
      </c>
      <c r="D88" s="16" t="s">
        <v>198</v>
      </c>
      <c r="E88" s="14" t="s">
        <v>140</v>
      </c>
      <c r="F88" s="15" t="s">
        <v>16</v>
      </c>
      <c r="G88" s="15" t="s">
        <v>17</v>
      </c>
      <c r="H88" s="15" t="s">
        <v>82</v>
      </c>
      <c r="I88" s="14" t="s">
        <v>90</v>
      </c>
      <c r="J88" s="14" t="s">
        <v>90</v>
      </c>
    </row>
    <row r="89" spans="1:10" ht="75" x14ac:dyDescent="0.25">
      <c r="A89" s="13" t="s">
        <v>50</v>
      </c>
      <c r="B89" s="14" t="s">
        <v>69</v>
      </c>
      <c r="C89" s="15" t="s">
        <v>210</v>
      </c>
      <c r="D89" s="16" t="s">
        <v>208</v>
      </c>
      <c r="E89" s="14" t="s">
        <v>134</v>
      </c>
      <c r="F89" s="15" t="s">
        <v>70</v>
      </c>
      <c r="G89" s="23" t="s">
        <v>71</v>
      </c>
      <c r="H89" s="15" t="s">
        <v>82</v>
      </c>
      <c r="I89" s="24" t="s">
        <v>214</v>
      </c>
      <c r="J89" s="14" t="s">
        <v>90</v>
      </c>
    </row>
    <row r="90" spans="1:10" ht="75" x14ac:dyDescent="0.25">
      <c r="A90" s="13" t="s">
        <v>50</v>
      </c>
      <c r="B90" s="14" t="s">
        <v>72</v>
      </c>
      <c r="C90" s="15" t="s">
        <v>73</v>
      </c>
      <c r="D90" s="25" t="s">
        <v>228</v>
      </c>
      <c r="E90" s="14" t="s">
        <v>134</v>
      </c>
      <c r="F90" s="15" t="s">
        <v>74</v>
      </c>
      <c r="G90" s="23" t="s">
        <v>71</v>
      </c>
      <c r="H90" s="15" t="s">
        <v>82</v>
      </c>
      <c r="I90" s="24" t="s">
        <v>214</v>
      </c>
      <c r="J90" s="14" t="s">
        <v>90</v>
      </c>
    </row>
    <row r="91" spans="1:10" ht="90" x14ac:dyDescent="0.25">
      <c r="A91" s="13" t="s">
        <v>50</v>
      </c>
      <c r="B91" s="14" t="s">
        <v>75</v>
      </c>
      <c r="C91" s="15" t="s">
        <v>212</v>
      </c>
      <c r="D91" s="16" t="s">
        <v>213</v>
      </c>
      <c r="E91" s="14" t="s">
        <v>134</v>
      </c>
      <c r="F91" s="49" t="s">
        <v>53</v>
      </c>
      <c r="G91" s="49"/>
      <c r="H91" s="49"/>
      <c r="I91" s="24" t="s">
        <v>214</v>
      </c>
      <c r="J91" s="14" t="s">
        <v>90</v>
      </c>
    </row>
    <row r="92" spans="1:10" ht="60" x14ac:dyDescent="0.25">
      <c r="A92" s="13" t="s">
        <v>50</v>
      </c>
      <c r="B92" s="14" t="s">
        <v>76</v>
      </c>
      <c r="C92" s="15" t="s">
        <v>77</v>
      </c>
      <c r="D92" s="16" t="s">
        <v>197</v>
      </c>
      <c r="E92" s="14" t="s">
        <v>140</v>
      </c>
      <c r="F92" s="15" t="s">
        <v>16</v>
      </c>
      <c r="G92" s="15" t="s">
        <v>17</v>
      </c>
      <c r="H92" s="15" t="s">
        <v>82</v>
      </c>
      <c r="I92" s="14" t="s">
        <v>90</v>
      </c>
      <c r="J92" s="14" t="s">
        <v>90</v>
      </c>
    </row>
    <row r="93" spans="1:10" ht="75" x14ac:dyDescent="0.25">
      <c r="A93" s="13" t="s">
        <v>50</v>
      </c>
      <c r="B93" s="14" t="s">
        <v>78</v>
      </c>
      <c r="C93" s="15" t="s">
        <v>79</v>
      </c>
      <c r="D93" s="16" t="s">
        <v>202</v>
      </c>
      <c r="E93" s="14" t="s">
        <v>143</v>
      </c>
      <c r="F93" s="15" t="s">
        <v>16</v>
      </c>
      <c r="G93" s="15" t="s">
        <v>144</v>
      </c>
      <c r="H93" s="15" t="s">
        <v>82</v>
      </c>
      <c r="I93" s="14" t="s">
        <v>90</v>
      </c>
      <c r="J93" s="14" t="s">
        <v>90</v>
      </c>
    </row>
    <row r="94" spans="1:10" ht="60" x14ac:dyDescent="0.25">
      <c r="A94" s="13" t="s">
        <v>50</v>
      </c>
      <c r="B94" s="30">
        <v>101</v>
      </c>
      <c r="C94" s="15" t="s">
        <v>87</v>
      </c>
      <c r="D94" s="16" t="s">
        <v>88</v>
      </c>
      <c r="E94" s="14" t="s">
        <v>218</v>
      </c>
      <c r="F94" s="29" t="s">
        <v>89</v>
      </c>
      <c r="G94" s="15" t="s">
        <v>7</v>
      </c>
      <c r="H94" s="15" t="s">
        <v>82</v>
      </c>
      <c r="I94" s="14" t="s">
        <v>90</v>
      </c>
      <c r="J94" s="14" t="s">
        <v>90</v>
      </c>
    </row>
    <row r="95" spans="1:10" ht="60" x14ac:dyDescent="0.25">
      <c r="A95" s="13" t="s">
        <v>50</v>
      </c>
      <c r="B95" s="30">
        <v>103</v>
      </c>
      <c r="C95" s="15" t="s">
        <v>91</v>
      </c>
      <c r="D95" s="16" t="s">
        <v>92</v>
      </c>
      <c r="E95" s="14" t="s">
        <v>218</v>
      </c>
      <c r="F95" s="29" t="s">
        <v>89</v>
      </c>
      <c r="G95" s="15" t="s">
        <v>7</v>
      </c>
      <c r="H95" s="15" t="s">
        <v>82</v>
      </c>
      <c r="I95" s="14" t="s">
        <v>90</v>
      </c>
      <c r="J95" s="14" t="s">
        <v>90</v>
      </c>
    </row>
    <row r="96" spans="1:10" ht="60" x14ac:dyDescent="0.25">
      <c r="A96" s="13" t="s">
        <v>50</v>
      </c>
      <c r="B96" s="30">
        <v>1938</v>
      </c>
      <c r="C96" s="15" t="s">
        <v>120</v>
      </c>
      <c r="D96" s="16" t="s">
        <v>121</v>
      </c>
      <c r="E96" s="14" t="s">
        <v>218</v>
      </c>
      <c r="F96" s="29" t="s">
        <v>89</v>
      </c>
      <c r="G96" s="15" t="s">
        <v>7</v>
      </c>
      <c r="H96" s="15" t="s">
        <v>82</v>
      </c>
      <c r="I96" s="14" t="s">
        <v>90</v>
      </c>
      <c r="J96" s="14" t="s">
        <v>90</v>
      </c>
    </row>
    <row r="97" spans="1:10" ht="75" x14ac:dyDescent="0.25">
      <c r="A97" s="13" t="s">
        <v>50</v>
      </c>
      <c r="B97" s="14">
        <v>11077</v>
      </c>
      <c r="C97" s="15" t="s">
        <v>204</v>
      </c>
      <c r="D97" s="16" t="s">
        <v>203</v>
      </c>
      <c r="E97" s="14" t="s">
        <v>218</v>
      </c>
      <c r="F97" s="15" t="s">
        <v>205</v>
      </c>
      <c r="G97" s="15" t="s">
        <v>201</v>
      </c>
      <c r="H97" s="15" t="s">
        <v>82</v>
      </c>
      <c r="I97" s="16" t="s">
        <v>206</v>
      </c>
      <c r="J97" s="14" t="s">
        <v>222</v>
      </c>
    </row>
    <row r="98" spans="1:10" ht="90" x14ac:dyDescent="0.25">
      <c r="A98" s="13" t="s">
        <v>50</v>
      </c>
      <c r="B98" s="14" t="s">
        <v>26</v>
      </c>
      <c r="C98" s="15" t="s">
        <v>215</v>
      </c>
      <c r="D98" s="16" t="s">
        <v>216</v>
      </c>
      <c r="E98" s="14" t="s">
        <v>134</v>
      </c>
      <c r="F98" s="15" t="s">
        <v>16</v>
      </c>
      <c r="G98" s="15" t="s">
        <v>39</v>
      </c>
      <c r="H98" s="15" t="s">
        <v>82</v>
      </c>
      <c r="I98" s="14" t="s">
        <v>90</v>
      </c>
      <c r="J98" s="14" t="s">
        <v>90</v>
      </c>
    </row>
    <row r="99" spans="1:10" ht="75" x14ac:dyDescent="0.25">
      <c r="A99" s="13" t="s">
        <v>50</v>
      </c>
      <c r="B99" s="31" t="s">
        <v>26</v>
      </c>
      <c r="C99" s="15" t="s">
        <v>223</v>
      </c>
      <c r="D99" s="16" t="s">
        <v>224</v>
      </c>
      <c r="E99" s="14" t="s">
        <v>134</v>
      </c>
      <c r="F99" s="15" t="s">
        <v>16</v>
      </c>
      <c r="G99" s="15" t="s">
        <v>225</v>
      </c>
      <c r="H99" s="15" t="s">
        <v>82</v>
      </c>
      <c r="I99" s="14" t="s">
        <v>90</v>
      </c>
      <c r="J99" s="14" t="s">
        <v>90</v>
      </c>
    </row>
  </sheetData>
  <mergeCells count="42">
    <mergeCell ref="A52:A53"/>
    <mergeCell ref="B52:B53"/>
    <mergeCell ref="E52:E53"/>
    <mergeCell ref="F52:F53"/>
    <mergeCell ref="G52:G53"/>
    <mergeCell ref="F91:H91"/>
    <mergeCell ref="A71:A72"/>
    <mergeCell ref="B71:B72"/>
    <mergeCell ref="F75:H75"/>
    <mergeCell ref="F77:H77"/>
    <mergeCell ref="F79:H79"/>
    <mergeCell ref="F87:H87"/>
    <mergeCell ref="E71:E72"/>
    <mergeCell ref="H71:H72"/>
    <mergeCell ref="A2:A3"/>
    <mergeCell ref="B2:B3"/>
    <mergeCell ref="A8:A9"/>
    <mergeCell ref="B8:B9"/>
    <mergeCell ref="A41:A42"/>
    <mergeCell ref="B41:B42"/>
    <mergeCell ref="G8:G9"/>
    <mergeCell ref="H8:H9"/>
    <mergeCell ref="J8:J9"/>
    <mergeCell ref="I8:I9"/>
    <mergeCell ref="E8:E9"/>
    <mergeCell ref="E2:E3"/>
    <mergeCell ref="G2:G3"/>
    <mergeCell ref="H2:H3"/>
    <mergeCell ref="J2:J3"/>
    <mergeCell ref="I2:I3"/>
    <mergeCell ref="I52:I53"/>
    <mergeCell ref="J52:J53"/>
    <mergeCell ref="E41:E42"/>
    <mergeCell ref="H41:H42"/>
    <mergeCell ref="I41:I42"/>
    <mergeCell ref="J41:J42"/>
    <mergeCell ref="H52:H53"/>
    <mergeCell ref="I71:I72"/>
    <mergeCell ref="J71:J72"/>
    <mergeCell ref="A73:A74"/>
    <mergeCell ref="B73:B74"/>
    <mergeCell ref="E73:E74"/>
  </mergeCells>
  <hyperlinks>
    <hyperlink ref="D11" r:id="rId1" xr:uid="{05FF9F23-5977-4771-BD90-41D6E8CF394A}"/>
    <hyperlink ref="D4" r:id="rId2" xr:uid="{211D25C1-539F-45E5-BBE5-8575A589F743}"/>
    <hyperlink ref="D31" r:id="rId3" xr:uid="{C84F5E24-339C-4E26-8816-03846950EBF4}"/>
    <hyperlink ref="D37" r:id="rId4" xr:uid="{EA7CD70D-FD1F-4E2B-A3B3-A49188D0856B}"/>
    <hyperlink ref="D43" r:id="rId5" xr:uid="{9B7413C2-C59E-4CE3-B6E9-EB1394ECF5A1}"/>
    <hyperlink ref="D46" r:id="rId6" xr:uid="{63EECFC2-5F96-40D4-B7B4-63F33ABCC546}"/>
    <hyperlink ref="D67" r:id="rId7" xr:uid="{A9EB609A-5308-4077-A318-EBA5FD442101}"/>
    <hyperlink ref="D75" r:id="rId8" xr:uid="{2C2E04B7-D81F-4392-A541-9796510E7733}"/>
    <hyperlink ref="D79" r:id="rId9" xr:uid="{FEB8C7C6-F21E-4F77-A969-58F7F6762B59}"/>
    <hyperlink ref="D33" r:id="rId10" xr:uid="{441DED03-259A-4ED0-B8F8-8EFD81067EE1}"/>
    <hyperlink ref="D81" r:id="rId11" xr:uid="{48F47530-4336-4E85-9DE6-3DC7CE33A530}"/>
    <hyperlink ref="D59" r:id="rId12" xr:uid="{BE17BAB8-4195-40B1-89D8-19E08A83F25B}"/>
    <hyperlink ref="D85" r:id="rId13" xr:uid="{3A9B9F78-1406-43A3-BEE6-CB0A61EA8B45}"/>
    <hyperlink ref="D84" r:id="rId14" xr:uid="{F677433B-3B6D-431D-8017-0A0233D65195}"/>
    <hyperlink ref="D36" r:id="rId15" xr:uid="{17C88326-F605-4C03-BB66-9583FBA1D60D}"/>
    <hyperlink ref="D3" r:id="rId16" xr:uid="{E6006686-2697-4523-9CA1-2653E477741D}"/>
    <hyperlink ref="J2" r:id="rId17" xr:uid="{70B41A67-C612-40D8-9815-0018D52536D1}"/>
    <hyperlink ref="D94" r:id="rId18" xr:uid="{172C1174-2798-4782-8010-DDCF51CE1033}"/>
    <hyperlink ref="D95" r:id="rId19" xr:uid="{D27C15FB-689D-4009-AE01-7E3AD99A48E4}"/>
    <hyperlink ref="D9" r:id="rId20" xr:uid="{E8AF4EE5-35A8-45A8-B5DD-060E6FD8CB5E}"/>
    <hyperlink ref="J8" r:id="rId21" xr:uid="{02B739F8-C0B2-440E-9A6F-4A2127AF30B0}"/>
    <hyperlink ref="D41" r:id="rId22" xr:uid="{AFEBC770-4184-4C4D-8A6D-892985589023}"/>
    <hyperlink ref="D87" r:id="rId23" xr:uid="{C4C29626-A0C3-49CE-B604-D54BDFAEC616}"/>
    <hyperlink ref="D76" r:id="rId24" xr:uid="{1D8EEA6B-3018-45BD-8427-32AA09D5117E}"/>
    <hyperlink ref="D77" r:id="rId25" xr:uid="{2D60672B-0ADF-498A-A9DF-C038A53EFF04}"/>
    <hyperlink ref="D96" r:id="rId26" xr:uid="{F7F17A72-DB5B-4EB8-9389-F7EC03F33FB0}"/>
    <hyperlink ref="D15" r:id="rId27" xr:uid="{2F476037-CD51-43DA-AFE2-F5727C691BA2}"/>
    <hyperlink ref="D72" r:id="rId28" xr:uid="{1513001D-69C6-45E7-B085-F33ACD606FD5}"/>
    <hyperlink ref="I71" r:id="rId29" xr:uid="{F70902D0-759C-48B7-BD50-62A7168DD556}"/>
    <hyperlink ref="D56" r:id="rId30" xr:uid="{DB9FECAD-A694-4050-A6E6-5345AB8579D5}"/>
    <hyperlink ref="D39" r:id="rId31" xr:uid="{9047DFB3-3A50-41F8-9AD4-058832205E8A}"/>
    <hyperlink ref="J39" r:id="rId32" xr:uid="{0FC4CE97-0112-4334-B91B-FCC66C5D576E}"/>
    <hyperlink ref="I39" r:id="rId33" xr:uid="{5C326B5C-B89B-4C11-B73A-4A7BE752A65B}"/>
    <hyperlink ref="I81" r:id="rId34" xr:uid="{B3DE1B56-5E6D-4DBC-A026-503435833282}"/>
    <hyperlink ref="D5" r:id="rId35" xr:uid="{03C60CF2-2D79-4B39-8CEC-B388E9888E2A}"/>
    <hyperlink ref="I5" r:id="rId36" xr:uid="{C843F0AD-7758-42B3-B4BA-22DABC0EF97F}"/>
    <hyperlink ref="D10" r:id="rId37" xr:uid="{BB0C456C-F09E-48B6-8EC3-EB7297F588BF}"/>
    <hyperlink ref="I10" r:id="rId38" xr:uid="{2FFE0195-431F-40A5-9C3A-4D3E96B5F10A}"/>
    <hyperlink ref="D18" r:id="rId39" xr:uid="{5783970D-8580-45E1-AB14-814CF5B0FA48}"/>
    <hyperlink ref="I18" r:id="rId40" xr:uid="{82DC475D-0AE5-4FB8-A1D8-3DDF8CF4FB47}"/>
    <hyperlink ref="D22" r:id="rId41" xr:uid="{BACD3321-E13D-4152-BF84-F61D617F7D98}"/>
    <hyperlink ref="I22" r:id="rId42" xr:uid="{6EF60773-2182-40FD-8D81-B85CEFE92C3C}"/>
    <hyperlink ref="D27" r:id="rId43" xr:uid="{DC7593F0-F88D-449E-85BB-9EE06D37ED12}"/>
    <hyperlink ref="I27" r:id="rId44" xr:uid="{00FEE3CE-0A47-43E2-9653-C7699683E05B}"/>
    <hyperlink ref="D32" r:id="rId45" xr:uid="{44450F3F-D9C3-445A-BAC4-5A7F786C82BA}"/>
    <hyperlink ref="I32" r:id="rId46" xr:uid="{31FD9BB7-EF2C-4803-80E6-FD8BAF536055}"/>
    <hyperlink ref="D38" r:id="rId47" xr:uid="{55E88783-20BB-4011-8C10-D57E8EA2E4DF}"/>
    <hyperlink ref="I38" r:id="rId48" xr:uid="{CF932AD9-4505-48A4-BF5A-521F7611A081}"/>
    <hyperlink ref="D45" r:id="rId49" xr:uid="{58545CE8-81EA-4A8E-80BA-96A514E4D353}"/>
    <hyperlink ref="I45" r:id="rId50" xr:uid="{6DF7B67E-ACF3-40D4-89E8-055DD9EAD77B}"/>
    <hyperlink ref="D49" r:id="rId51" xr:uid="{B5204570-055B-4FA8-8826-1148796DFC7E}"/>
    <hyperlink ref="I49" r:id="rId52" xr:uid="{E8E2711C-A59A-4B9C-A86C-A6850D924E1B}"/>
    <hyperlink ref="D55" r:id="rId53" xr:uid="{A908C0EA-FE78-4321-BE3F-2B759A8A4161}"/>
    <hyperlink ref="I55" r:id="rId54" xr:uid="{8C003B30-1F2F-432B-8C55-99DB6099BE29}"/>
    <hyperlink ref="D60" r:id="rId55" xr:uid="{E4CD8FB7-86D0-4B7B-92C6-A27756A02C6E}"/>
    <hyperlink ref="I60" r:id="rId56" xr:uid="{58EEA449-AA87-420C-8B6F-ED6905CEAD3D}"/>
    <hyperlink ref="D64" r:id="rId57" xr:uid="{600515CD-72B8-4366-90BA-1066EADF0A23}"/>
    <hyperlink ref="I64" r:id="rId58" xr:uid="{454D8114-7B99-4832-AD7B-3A7D0A114E1A}"/>
    <hyperlink ref="I59" r:id="rId59" xr:uid="{9F6904BA-19C1-4AC5-A39B-383B77EBDEAE}"/>
    <hyperlink ref="D82" r:id="rId60" xr:uid="{145FEEE9-EA15-485E-BC87-C574DB2E6148}"/>
    <hyperlink ref="I82" r:id="rId61" xr:uid="{AE58B7FA-1F94-4E48-8AA8-FD49F828CC61}"/>
    <hyperlink ref="I83" r:id="rId62" xr:uid="{F300D2F2-DB9A-4BFC-8083-AAB2527E0F97}"/>
    <hyperlink ref="D86" r:id="rId63" xr:uid="{7FD5190A-0411-4F23-8685-C2D419D4B643}"/>
    <hyperlink ref="I86" r:id="rId64" xr:uid="{43EA2776-ED2D-4EAC-AC88-D10EC385756E}"/>
    <hyperlink ref="D69" r:id="rId65" xr:uid="{B11D530B-73A8-445B-9BC9-E2F405EAFDA0}"/>
    <hyperlink ref="D62" r:id="rId66" xr:uid="{28029829-B8E3-4AE9-A05E-AC3E3A9F40C4}"/>
    <hyperlink ref="D57" r:id="rId67" xr:uid="{6CC4DA36-7ED0-408A-8BD2-206512713DCD}"/>
    <hyperlink ref="D50" r:id="rId68" xr:uid="{98A7056E-D290-4B7E-AE6A-FF3A4C9F2FEE}"/>
    <hyperlink ref="D47" r:id="rId69" xr:uid="{2FEC7916-4FA9-4A0A-90D0-65BB8A9ADF16}"/>
    <hyperlink ref="D40" r:id="rId70" xr:uid="{BCB956E2-A938-40BF-806D-24DD3C941F0C}"/>
    <hyperlink ref="D34" r:id="rId71" xr:uid="{3C3D5159-904F-460A-990D-7A4F1A267ACC}"/>
    <hyperlink ref="D29" r:id="rId72" xr:uid="{8421C261-C85A-4673-886B-15DD21226CD3}"/>
    <hyperlink ref="D23" r:id="rId73" xr:uid="{032C0F69-EE8E-45FA-8FAC-DA9946E41214}"/>
    <hyperlink ref="D19" r:id="rId74" xr:uid="{A1B35417-7540-4D38-A19A-2C14124B77FD}"/>
    <hyperlink ref="D13" r:id="rId75" xr:uid="{80D1C683-F4C0-48AD-AC06-714C7C94EA37}"/>
    <hyperlink ref="D6" r:id="rId76" xr:uid="{5091C9F4-6AE1-498F-8E9D-5065B7C2FD72}"/>
    <hyperlink ref="D17" r:id="rId77" xr:uid="{7D0CD2B5-7264-44BF-A221-49F625247023}"/>
    <hyperlink ref="I73" r:id="rId78" xr:uid="{8AD08195-437D-465D-9F39-05CAF927D1FE}"/>
    <hyperlink ref="I26" r:id="rId79" xr:uid="{C741975A-0300-40F1-9648-E3AF1EF2C996}"/>
    <hyperlink ref="I43" r:id="rId80" xr:uid="{5E97BC4E-2BD6-401B-93D1-6342EC0B5CB8}"/>
    <hyperlink ref="I75" r:id="rId81" xr:uid="{54F5FEB4-443E-42EA-8705-F18DC7A9BEF9}"/>
    <hyperlink ref="D78" r:id="rId82" xr:uid="{2F58EAFE-7FB9-44AF-BD75-E8DE2F47AAB6}"/>
    <hyperlink ref="I33" r:id="rId83" xr:uid="{423E5A15-F62F-4410-920C-7636C89A1714}"/>
    <hyperlink ref="I78" r:id="rId84" xr:uid="{54517A76-E274-4F75-B77D-92FC28F1ADEE}"/>
    <hyperlink ref="D80" r:id="rId85" xr:uid="{B6AD9562-FBCD-4BF5-B68F-BEC8E287D822}"/>
    <hyperlink ref="I25" r:id="rId86" xr:uid="{F4F2304D-CA29-4345-A5C6-86C2F0A24762}"/>
    <hyperlink ref="I37" r:id="rId87" xr:uid="{723AA364-F7E2-4BF0-A1CF-16C3E5D7940B}"/>
    <hyperlink ref="I80" r:id="rId88" xr:uid="{FF94DC12-943F-4874-8DC4-B2739D93BEF7}"/>
    <hyperlink ref="D68" r:id="rId89" xr:uid="{52307B39-5B9D-417B-A6EC-05DDEBB5AF79}"/>
    <hyperlink ref="I68" r:id="rId90" xr:uid="{73053BDB-BBD7-44F0-80FB-57867E569709}"/>
    <hyperlink ref="I84" r:id="rId91" xr:uid="{5EFC5EB1-1F54-472A-9D26-4F0A63933B55}"/>
    <hyperlink ref="I85" r:id="rId92" xr:uid="{BC8E4443-A7AA-428E-A8D9-51221C2DA079}"/>
    <hyperlink ref="D92" r:id="rId93" xr:uid="{F8E1EE2F-ABD2-450F-8826-36756DCFE73A}"/>
    <hyperlink ref="D88" r:id="rId94" xr:uid="{9E4BD5E3-C229-4EC7-B4B9-25036D856FA6}"/>
    <hyperlink ref="D65" r:id="rId95" xr:uid="{4738F6C5-887D-4478-93CB-851F9EC726FC}"/>
    <hyperlink ref="D93" r:id="rId96" xr:uid="{521D1231-B2FC-4240-A4EA-23B1013FE399}"/>
    <hyperlink ref="D97" r:id="rId97" xr:uid="{06717FA5-9FA3-478A-8F8A-02475A4BA3A1}"/>
    <hyperlink ref="I97" r:id="rId98" xr:uid="{1C2E39CC-DACC-492C-8603-08C27EEA1156}"/>
    <hyperlink ref="D7" r:id="rId99" xr:uid="{A987C0C5-678F-4846-AA07-E558B0EE26EF}"/>
    <hyperlink ref="D14" r:id="rId100" xr:uid="{68280B80-2487-456C-845E-C474F18984E7}"/>
    <hyperlink ref="D20" r:id="rId101" xr:uid="{14668208-3963-4354-BBBD-AEDA00C5448E}"/>
    <hyperlink ref="D24" r:id="rId102" xr:uid="{D311666C-6964-4D11-9B0D-31AC91D40BB7}"/>
    <hyperlink ref="D30" r:id="rId103" xr:uid="{79F9A7B1-84CE-47AA-8D5A-9D5FF79A177B}"/>
    <hyperlink ref="D35" r:id="rId104" xr:uid="{A5F31DA1-F455-4491-BE98-32D596148AF7}"/>
    <hyperlink ref="D44" r:id="rId105" xr:uid="{4B46CEB2-1E93-4CC0-B1C7-99853996786A}"/>
    <hyperlink ref="D48" r:id="rId106" xr:uid="{16AE6923-60F8-48B6-BA33-BB228C3C039C}"/>
    <hyperlink ref="D51" r:id="rId107" xr:uid="{C2F1A3E9-FFC8-49D1-AC7F-BC06CB69A5EF}"/>
    <hyperlink ref="D58" r:id="rId108" xr:uid="{E0013A2D-D8C3-4FE0-98D9-67DEBC38A8D2}"/>
    <hyperlink ref="D63" r:id="rId109" xr:uid="{27A9B6A9-BEB9-4AD1-9BB0-6851EBDAFE05}"/>
    <hyperlink ref="D70" r:id="rId110" xr:uid="{94B83125-7B40-47D2-BDB7-A26DC12B190B}"/>
    <hyperlink ref="D89" r:id="rId111" xr:uid="{958F7282-8BF3-47B4-9F3C-6B3A762E6323}"/>
    <hyperlink ref="D91" r:id="rId112" xr:uid="{DEBAE8CC-B3F9-4375-8C37-22B350AA2AFE}"/>
    <hyperlink ref="I28" r:id="rId113" xr:uid="{38A98A2D-EEED-4364-96F8-286EF250F68D}"/>
    <hyperlink ref="I61" r:id="rId114" xr:uid="{F21C238E-A421-4F41-B54B-59A00C896AB8}"/>
    <hyperlink ref="I89:I91" r:id="rId115" display="https://mikofc.org/storage/resource-items/September%202020/MI%20Columbus%20Weekend%202020%20Council%20info.pdf" xr:uid="{5914A6B2-CE9F-4245-BF89-42C6F8B94459}"/>
    <hyperlink ref="D98" r:id="rId116" xr:uid="{7B52363B-3380-4D83-9BCD-BC2660407D09}"/>
    <hyperlink ref="I8" r:id="rId117" xr:uid="{6D818EA0-6405-4C60-BCC2-30488644873B}"/>
    <hyperlink ref="I56" r:id="rId118" xr:uid="{B0DDEF2A-3F00-4107-81B9-3E1F4C3DB4D9}"/>
    <hyperlink ref="D99" r:id="rId119" xr:uid="{079A935D-6BA6-42BA-903F-A65A3D994208}"/>
    <hyperlink ref="D61" r:id="rId120" xr:uid="{BA97EE94-1DAC-4648-80DC-784F027750E1}"/>
    <hyperlink ref="D28" r:id="rId121" xr:uid="{71127EE9-24D0-47C1-8047-80F94FF3A405}"/>
    <hyperlink ref="D53" r:id="rId122" xr:uid="{0BF97761-2391-4C3D-9762-32672B117E1E}"/>
    <hyperlink ref="I2" r:id="rId123" xr:uid="{179E38F2-00D4-4C2D-9710-21AA14781553}"/>
    <hyperlink ref="I11" r:id="rId124" xr:uid="{04871E02-0AAF-401C-822E-915A464D1D0F}"/>
    <hyperlink ref="I46" r:id="rId125" xr:uid="{A01E219A-F4A2-497E-8E05-FFCFB72D7AA8}"/>
    <hyperlink ref="I12" r:id="rId126" xr:uid="{959D5E15-5188-4C54-8276-E90476B6EE68}"/>
    <hyperlink ref="I16" r:id="rId127" xr:uid="{73D67EEC-5869-46A7-A1DC-6EE359A0A66F}"/>
    <hyperlink ref="I31" r:id="rId128" xr:uid="{A13D3600-C35D-4B77-B69F-7840D9B64B71}"/>
    <hyperlink ref="D42" r:id="rId129" xr:uid="{55B7DBFD-F738-4800-930B-6DB6D8692B37}"/>
    <hyperlink ref="D66" r:id="rId130" xr:uid="{33D54F3C-4EB2-4123-A1AC-65AB89F8D75D}"/>
    <hyperlink ref="D74" r:id="rId131" xr:uid="{61D43BAB-5C19-447F-A2D8-8D6E3CBAAE0F}"/>
    <hyperlink ref="I74" r:id="rId132" xr:uid="{A44F0D48-8CAE-49AE-AE42-40420C34E1AF}"/>
    <hyperlink ref="I79" r:id="rId133" xr:uid="{EF335848-DACF-4700-88DB-00A149B9A7C9}"/>
    <hyperlink ref="D83" r:id="rId134" xr:uid="{D38CF7D8-83A8-451C-AABA-2C03850A2992}"/>
    <hyperlink ref="J5" r:id="rId135" xr:uid="{F766B48C-3360-495E-8D74-73183E666FA7}"/>
    <hyperlink ref="J18" r:id="rId136" xr:uid="{AA257140-9E9A-460D-8395-B4850F60BD18}"/>
    <hyperlink ref="J27" r:id="rId137" xr:uid="{16450DAD-3DB1-4831-8838-55C48C5400E0}"/>
    <hyperlink ref="J10" r:id="rId138" xr:uid="{B8CD2EB1-918C-4B37-B4D8-4607DFC347E0}"/>
    <hyperlink ref="J22" r:id="rId139" xr:uid="{E34B18C0-6703-4888-9A9F-09830145C8D2}"/>
    <hyperlink ref="J32" r:id="rId140" xr:uid="{1D0E40DD-2AA1-45DC-BCB4-C84A1E890A6B}"/>
    <hyperlink ref="J38" r:id="rId141" xr:uid="{25487276-0A0C-4FFF-8D62-C20A9AC4446D}"/>
    <hyperlink ref="J45" r:id="rId142" xr:uid="{D8CD15A0-325C-41E9-9DD9-F691991C8ACC}"/>
    <hyperlink ref="J49" r:id="rId143" xr:uid="{2374C0AE-9C2B-4BF1-8870-9E16805099D5}"/>
    <hyperlink ref="J55" r:id="rId144" xr:uid="{C14D0CB5-40E9-4124-9B4C-DB400C4D9177}"/>
    <hyperlink ref="J59" r:id="rId145" xr:uid="{411C3691-B2AE-4309-AC30-65818CE0EC0A}"/>
    <hyperlink ref="J60" r:id="rId146" xr:uid="{6F9F4EB1-ED36-4D36-AD61-08875F944044}"/>
    <hyperlink ref="J64" r:id="rId147" xr:uid="{91E6E6D1-FD83-45B5-85D6-3ABD3E16D30A}"/>
  </hyperlinks>
  <pageMargins left="0.45" right="0.45" top="0.5" bottom="0.5" header="0.3" footer="0.3"/>
  <pageSetup orientation="landscape" horizontalDpi="0" verticalDpi="0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Escott</dc:creator>
  <cp:lastModifiedBy>Jim Escott</cp:lastModifiedBy>
  <cp:lastPrinted>2020-12-31T19:46:08Z</cp:lastPrinted>
  <dcterms:created xsi:type="dcterms:W3CDTF">2020-11-15T14:05:14Z</dcterms:created>
  <dcterms:modified xsi:type="dcterms:W3CDTF">2021-01-05T02:19:52Z</dcterms:modified>
</cp:coreProperties>
</file>